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betta.marcolini\Desktop\"/>
    </mc:Choice>
  </mc:AlternateContent>
  <xr:revisionPtr revIDLastSave="0" documentId="13_ncr:1_{E1E2A08B-3DFF-407D-881B-96743ED32FC7}" xr6:coauthVersionLast="47" xr6:coauthVersionMax="47" xr10:uidLastSave="{00000000-0000-0000-0000-000000000000}"/>
  <bookViews>
    <workbookView xWindow="-120" yWindow="-120" windowWidth="29040" windowHeight="15840" xr2:uid="{A0028220-06B3-449A-B0A5-BF2DF45FCEB8}"/>
  </bookViews>
  <sheets>
    <sheet name="APRILE-GIUG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2" i="1" l="1"/>
  <c r="G241" i="1"/>
  <c r="E241" i="1"/>
  <c r="E240" i="1"/>
  <c r="G240" i="1" s="1"/>
  <c r="E239" i="1"/>
  <c r="G239" i="1" s="1"/>
  <c r="E238" i="1"/>
  <c r="G238" i="1" s="1"/>
  <c r="G237" i="1"/>
  <c r="E237" i="1"/>
  <c r="E236" i="1"/>
  <c r="G236" i="1" s="1"/>
  <c r="G235" i="1"/>
  <c r="E235" i="1"/>
  <c r="G234" i="1"/>
  <c r="E234" i="1"/>
  <c r="F233" i="1"/>
  <c r="E233" i="1"/>
  <c r="G233" i="1" s="1"/>
  <c r="E232" i="1"/>
  <c r="G232" i="1" s="1"/>
  <c r="E231" i="1"/>
  <c r="G231" i="1" s="1"/>
  <c r="E230" i="1"/>
  <c r="G230" i="1" s="1"/>
  <c r="G229" i="1"/>
  <c r="E229" i="1"/>
  <c r="E228" i="1"/>
  <c r="G228" i="1" s="1"/>
  <c r="E227" i="1"/>
  <c r="G227" i="1" s="1"/>
  <c r="E226" i="1"/>
  <c r="G226" i="1" s="1"/>
  <c r="E225" i="1"/>
  <c r="G225" i="1" s="1"/>
  <c r="E224" i="1"/>
  <c r="G224" i="1" s="1"/>
  <c r="G223" i="1"/>
  <c r="E223" i="1"/>
  <c r="E222" i="1"/>
  <c r="G222" i="1" s="1"/>
  <c r="E221" i="1"/>
  <c r="G221" i="1" s="1"/>
  <c r="E220" i="1"/>
  <c r="G220" i="1" s="1"/>
  <c r="E219" i="1"/>
  <c r="G219" i="1" s="1"/>
  <c r="E218" i="1"/>
  <c r="G218" i="1" s="1"/>
  <c r="G217" i="1"/>
  <c r="E217" i="1"/>
  <c r="E216" i="1"/>
  <c r="G216" i="1" s="1"/>
  <c r="E215" i="1"/>
  <c r="G215" i="1" s="1"/>
  <c r="E214" i="1"/>
  <c r="G214" i="1" s="1"/>
  <c r="E213" i="1"/>
  <c r="G213" i="1" s="1"/>
  <c r="E212" i="1"/>
  <c r="G212" i="1" s="1"/>
  <c r="G211" i="1"/>
  <c r="E211" i="1"/>
  <c r="E210" i="1"/>
  <c r="G210" i="1" s="1"/>
  <c r="E209" i="1"/>
  <c r="G209" i="1" s="1"/>
  <c r="E208" i="1"/>
  <c r="G208" i="1" s="1"/>
  <c r="E207" i="1"/>
  <c r="G207" i="1" s="1"/>
  <c r="E206" i="1"/>
  <c r="G206" i="1" s="1"/>
  <c r="G205" i="1"/>
  <c r="E205" i="1"/>
  <c r="E204" i="1"/>
  <c r="G204" i="1" s="1"/>
  <c r="E203" i="1"/>
  <c r="G203" i="1" s="1"/>
  <c r="E202" i="1"/>
  <c r="G202" i="1" s="1"/>
  <c r="E201" i="1"/>
  <c r="G201" i="1" s="1"/>
  <c r="E200" i="1"/>
  <c r="G200" i="1" s="1"/>
  <c r="G199" i="1"/>
  <c r="E199" i="1"/>
  <c r="E198" i="1"/>
  <c r="G198" i="1" s="1"/>
  <c r="E197" i="1"/>
  <c r="G197" i="1" s="1"/>
  <c r="E196" i="1"/>
  <c r="G196" i="1" s="1"/>
  <c r="E195" i="1"/>
  <c r="G195" i="1" s="1"/>
  <c r="E194" i="1"/>
  <c r="G194" i="1" s="1"/>
  <c r="G193" i="1"/>
  <c r="E193" i="1"/>
  <c r="E192" i="1"/>
  <c r="G192" i="1" s="1"/>
  <c r="E191" i="1"/>
  <c r="G191" i="1" s="1"/>
  <c r="E190" i="1"/>
  <c r="G190" i="1" s="1"/>
  <c r="E189" i="1"/>
  <c r="G189" i="1" s="1"/>
  <c r="E188" i="1"/>
  <c r="G188" i="1" s="1"/>
  <c r="G187" i="1"/>
  <c r="E187" i="1"/>
  <c r="E186" i="1"/>
  <c r="G186" i="1" s="1"/>
  <c r="E185" i="1"/>
  <c r="G185" i="1" s="1"/>
  <c r="E184" i="1"/>
  <c r="G184" i="1" s="1"/>
  <c r="E183" i="1"/>
  <c r="G183" i="1" s="1"/>
  <c r="E182" i="1"/>
  <c r="G182" i="1" s="1"/>
  <c r="G181" i="1"/>
  <c r="E181" i="1"/>
  <c r="E180" i="1"/>
  <c r="G180" i="1" s="1"/>
  <c r="E179" i="1"/>
  <c r="G179" i="1" s="1"/>
  <c r="E178" i="1"/>
  <c r="G178" i="1" s="1"/>
  <c r="E177" i="1"/>
  <c r="G177" i="1" s="1"/>
  <c r="E176" i="1"/>
  <c r="G176" i="1" s="1"/>
  <c r="G175" i="1"/>
  <c r="E175" i="1"/>
  <c r="E174" i="1"/>
  <c r="G174" i="1" s="1"/>
  <c r="E173" i="1"/>
  <c r="G173" i="1" s="1"/>
  <c r="E172" i="1"/>
  <c r="G172" i="1" s="1"/>
  <c r="E171" i="1"/>
  <c r="G171" i="1" s="1"/>
  <c r="E170" i="1"/>
  <c r="G170" i="1" s="1"/>
  <c r="G169" i="1"/>
  <c r="E169" i="1"/>
  <c r="E168" i="1"/>
  <c r="G168" i="1" s="1"/>
  <c r="E167" i="1"/>
  <c r="G167" i="1" s="1"/>
  <c r="E166" i="1"/>
  <c r="G166" i="1" s="1"/>
  <c r="E165" i="1"/>
  <c r="G165" i="1" s="1"/>
  <c r="E164" i="1"/>
  <c r="G164" i="1" s="1"/>
  <c r="G163" i="1"/>
  <c r="E163" i="1"/>
  <c r="G162" i="1"/>
  <c r="E162" i="1"/>
  <c r="E161" i="1"/>
  <c r="G161" i="1" s="1"/>
  <c r="E160" i="1"/>
  <c r="G160" i="1" s="1"/>
  <c r="E159" i="1"/>
  <c r="G159" i="1" s="1"/>
  <c r="E158" i="1"/>
  <c r="G158" i="1" s="1"/>
  <c r="G157" i="1"/>
  <c r="E157" i="1"/>
  <c r="F156" i="1"/>
  <c r="E156" i="1"/>
  <c r="G156" i="1" s="1"/>
  <c r="E155" i="1"/>
  <c r="G155" i="1" s="1"/>
  <c r="G154" i="1"/>
  <c r="E154" i="1"/>
  <c r="E153" i="1"/>
  <c r="G153" i="1" s="1"/>
  <c r="G152" i="1"/>
  <c r="E152" i="1"/>
  <c r="G151" i="1"/>
  <c r="E151" i="1"/>
  <c r="F150" i="1"/>
  <c r="G150" i="1" s="1"/>
  <c r="E150" i="1"/>
  <c r="E149" i="1"/>
  <c r="G149" i="1" s="1"/>
  <c r="E148" i="1"/>
  <c r="G148" i="1" s="1"/>
  <c r="E147" i="1"/>
  <c r="G147" i="1" s="1"/>
  <c r="G146" i="1"/>
  <c r="E146" i="1"/>
  <c r="G145" i="1"/>
  <c r="E145" i="1"/>
  <c r="E144" i="1"/>
  <c r="G144" i="1" s="1"/>
  <c r="E143" i="1"/>
  <c r="G143" i="1" s="1"/>
  <c r="E142" i="1"/>
  <c r="G142" i="1" s="1"/>
  <c r="E141" i="1"/>
  <c r="G141" i="1" s="1"/>
  <c r="G140" i="1"/>
  <c r="E140" i="1"/>
  <c r="G139" i="1"/>
  <c r="E139" i="1"/>
  <c r="E138" i="1"/>
  <c r="G138" i="1" s="1"/>
  <c r="E137" i="1"/>
  <c r="G137" i="1" s="1"/>
  <c r="E136" i="1"/>
  <c r="G136" i="1" s="1"/>
  <c r="E135" i="1"/>
  <c r="G135" i="1" s="1"/>
  <c r="G134" i="1"/>
  <c r="E134" i="1"/>
  <c r="G133" i="1"/>
  <c r="E133" i="1"/>
  <c r="E132" i="1"/>
  <c r="G132" i="1" s="1"/>
  <c r="E131" i="1"/>
  <c r="G131" i="1" s="1"/>
  <c r="E130" i="1"/>
  <c r="G130" i="1" s="1"/>
  <c r="E129" i="1"/>
  <c r="G129" i="1" s="1"/>
  <c r="G128" i="1"/>
  <c r="E128" i="1"/>
  <c r="G127" i="1"/>
  <c r="E127" i="1"/>
  <c r="E126" i="1"/>
  <c r="G126" i="1" s="1"/>
  <c r="E125" i="1"/>
  <c r="G125" i="1" s="1"/>
  <c r="E124" i="1"/>
  <c r="G124" i="1" s="1"/>
  <c r="E123" i="1"/>
  <c r="G123" i="1" s="1"/>
  <c r="G122" i="1"/>
  <c r="E122" i="1"/>
  <c r="G121" i="1"/>
  <c r="E121" i="1"/>
  <c r="E120" i="1"/>
  <c r="G120" i="1" s="1"/>
  <c r="E119" i="1"/>
  <c r="G119" i="1" s="1"/>
  <c r="E118" i="1"/>
  <c r="G118" i="1" s="1"/>
  <c r="E117" i="1"/>
  <c r="G117" i="1" s="1"/>
  <c r="G116" i="1"/>
  <c r="E116" i="1"/>
  <c r="G115" i="1"/>
  <c r="E115" i="1"/>
  <c r="E114" i="1"/>
  <c r="G114" i="1" s="1"/>
  <c r="E113" i="1"/>
  <c r="G113" i="1" s="1"/>
  <c r="E112" i="1"/>
  <c r="G112" i="1" s="1"/>
  <c r="E111" i="1"/>
  <c r="G111" i="1" s="1"/>
  <c r="G110" i="1"/>
  <c r="E110" i="1"/>
  <c r="G109" i="1"/>
  <c r="E109" i="1"/>
  <c r="E108" i="1"/>
  <c r="G108" i="1" s="1"/>
  <c r="E107" i="1"/>
  <c r="G107" i="1" s="1"/>
  <c r="E106" i="1"/>
  <c r="G106" i="1" s="1"/>
  <c r="E105" i="1"/>
  <c r="G105" i="1" s="1"/>
  <c r="G104" i="1"/>
  <c r="E104" i="1"/>
  <c r="G103" i="1"/>
  <c r="E103" i="1"/>
  <c r="E102" i="1"/>
  <c r="G102" i="1" s="1"/>
  <c r="E101" i="1"/>
  <c r="G101" i="1" s="1"/>
  <c r="E100" i="1"/>
  <c r="G100" i="1" s="1"/>
  <c r="E99" i="1"/>
  <c r="G99" i="1" s="1"/>
  <c r="G98" i="1"/>
  <c r="E98" i="1"/>
  <c r="G97" i="1"/>
  <c r="E97" i="1"/>
  <c r="E96" i="1"/>
  <c r="G96" i="1" s="1"/>
  <c r="E95" i="1"/>
  <c r="G95" i="1" s="1"/>
  <c r="E94" i="1"/>
  <c r="G94" i="1" s="1"/>
  <c r="E93" i="1"/>
  <c r="G93" i="1" s="1"/>
  <c r="G92" i="1"/>
  <c r="E92" i="1"/>
  <c r="E91" i="1"/>
  <c r="G91" i="1" s="1"/>
  <c r="E90" i="1"/>
  <c r="G90" i="1" s="1"/>
  <c r="E89" i="1"/>
  <c r="G89" i="1" s="1"/>
  <c r="E88" i="1"/>
  <c r="G88" i="1" s="1"/>
  <c r="E87" i="1"/>
  <c r="G87" i="1" s="1"/>
  <c r="G86" i="1"/>
  <c r="E86" i="1"/>
  <c r="G85" i="1"/>
  <c r="E85" i="1"/>
  <c r="E84" i="1"/>
  <c r="G84" i="1" s="1"/>
  <c r="E83" i="1"/>
  <c r="G83" i="1" s="1"/>
  <c r="E82" i="1"/>
  <c r="G82" i="1" s="1"/>
  <c r="E81" i="1"/>
  <c r="G81" i="1" s="1"/>
  <c r="G80" i="1"/>
  <c r="E80" i="1"/>
  <c r="E79" i="1"/>
  <c r="G79" i="1" s="1"/>
  <c r="E78" i="1"/>
  <c r="G78" i="1" s="1"/>
  <c r="E77" i="1"/>
  <c r="G77" i="1" s="1"/>
  <c r="E76" i="1"/>
  <c r="G76" i="1" s="1"/>
  <c r="E75" i="1"/>
  <c r="G75" i="1" s="1"/>
  <c r="G74" i="1"/>
  <c r="E74" i="1"/>
  <c r="E73" i="1"/>
  <c r="G73" i="1" s="1"/>
  <c r="E72" i="1"/>
  <c r="G72" i="1" s="1"/>
  <c r="E71" i="1"/>
  <c r="G71" i="1" s="1"/>
  <c r="F70" i="1"/>
  <c r="G70" i="1" s="1"/>
  <c r="E70" i="1"/>
  <c r="G69" i="1"/>
  <c r="E69" i="1"/>
  <c r="G68" i="1"/>
  <c r="E68" i="1"/>
  <c r="E67" i="1"/>
  <c r="G67" i="1" s="1"/>
  <c r="E66" i="1"/>
  <c r="G66" i="1" s="1"/>
  <c r="G65" i="1"/>
  <c r="E65" i="1"/>
  <c r="E64" i="1"/>
  <c r="G64" i="1" s="1"/>
  <c r="G63" i="1"/>
  <c r="F63" i="1"/>
  <c r="E63" i="1"/>
  <c r="E62" i="1"/>
  <c r="G62" i="1" s="1"/>
  <c r="F61" i="1"/>
  <c r="G61" i="1" s="1"/>
  <c r="E61" i="1"/>
  <c r="G60" i="1"/>
  <c r="E60" i="1"/>
  <c r="F59" i="1"/>
  <c r="G59" i="1" s="1"/>
  <c r="E59" i="1"/>
  <c r="G58" i="1"/>
  <c r="E58" i="1"/>
  <c r="F57" i="1"/>
  <c r="E57" i="1"/>
  <c r="G57" i="1" s="1"/>
  <c r="E56" i="1"/>
  <c r="G56" i="1" s="1"/>
  <c r="G55" i="1"/>
  <c r="F55" i="1"/>
  <c r="E55" i="1"/>
  <c r="E54" i="1"/>
  <c r="G54" i="1" s="1"/>
  <c r="G53" i="1"/>
  <c r="E53" i="1"/>
  <c r="G52" i="1"/>
  <c r="E52" i="1"/>
  <c r="F51" i="1"/>
  <c r="G51" i="1" s="1"/>
  <c r="E51" i="1"/>
  <c r="G50" i="1"/>
  <c r="E50" i="1"/>
  <c r="E49" i="1"/>
  <c r="G49" i="1" s="1"/>
  <c r="G48" i="1"/>
  <c r="E48" i="1"/>
  <c r="G47" i="1"/>
  <c r="E47" i="1"/>
  <c r="F46" i="1"/>
  <c r="G46" i="1" s="1"/>
  <c r="E46" i="1"/>
  <c r="F45" i="1"/>
  <c r="G45" i="1" s="1"/>
  <c r="E45" i="1"/>
  <c r="F44" i="1"/>
  <c r="G44" i="1" s="1"/>
  <c r="E44" i="1"/>
  <c r="G43" i="1"/>
  <c r="E43" i="1"/>
  <c r="F42" i="1"/>
  <c r="E42" i="1"/>
  <c r="G42" i="1" s="1"/>
  <c r="E41" i="1"/>
  <c r="G41" i="1" s="1"/>
  <c r="G40" i="1"/>
  <c r="E40" i="1"/>
  <c r="F39" i="1"/>
  <c r="G39" i="1" s="1"/>
  <c r="E39" i="1"/>
  <c r="G38" i="1"/>
  <c r="F38" i="1"/>
  <c r="E38" i="1"/>
  <c r="F37" i="1"/>
  <c r="G37" i="1" s="1"/>
  <c r="E37" i="1"/>
  <c r="E36" i="1"/>
  <c r="G36" i="1" s="1"/>
  <c r="E35" i="1"/>
  <c r="G35" i="1" s="1"/>
  <c r="E34" i="1"/>
  <c r="G34" i="1" s="1"/>
  <c r="G33" i="1"/>
  <c r="E33" i="1"/>
  <c r="G32" i="1"/>
  <c r="E32" i="1"/>
  <c r="G31" i="1"/>
  <c r="E31" i="1"/>
  <c r="E30" i="1"/>
  <c r="G30" i="1" s="1"/>
  <c r="E29" i="1"/>
  <c r="G29" i="1" s="1"/>
  <c r="E28" i="1"/>
  <c r="G28" i="1" s="1"/>
  <c r="G27" i="1"/>
  <c r="E27" i="1"/>
  <c r="G26" i="1"/>
  <c r="E26" i="1"/>
  <c r="G25" i="1"/>
  <c r="E25" i="1"/>
  <c r="E24" i="1"/>
  <c r="G24" i="1" s="1"/>
  <c r="E23" i="1"/>
  <c r="G23" i="1" s="1"/>
  <c r="E22" i="1"/>
  <c r="G22" i="1" s="1"/>
  <c r="G21" i="1"/>
  <c r="E21" i="1"/>
  <c r="G20" i="1"/>
  <c r="E20" i="1"/>
  <c r="G19" i="1"/>
  <c r="E19" i="1"/>
  <c r="E18" i="1"/>
  <c r="G18" i="1" s="1"/>
  <c r="E17" i="1"/>
  <c r="G17" i="1" s="1"/>
  <c r="E16" i="1"/>
  <c r="G16" i="1" s="1"/>
  <c r="G15" i="1"/>
  <c r="E15" i="1"/>
  <c r="G14" i="1"/>
  <c r="E14" i="1"/>
  <c r="E13" i="1"/>
  <c r="G13" i="1" s="1"/>
  <c r="E12" i="1"/>
  <c r="G12" i="1" s="1"/>
  <c r="E11" i="1"/>
  <c r="G11" i="1" s="1"/>
  <c r="E10" i="1"/>
  <c r="G10" i="1" s="1"/>
  <c r="G9" i="1"/>
  <c r="E9" i="1"/>
  <c r="G8" i="1"/>
  <c r="E8" i="1"/>
  <c r="E7" i="1"/>
  <c r="G7" i="1" s="1"/>
  <c r="E6" i="1"/>
  <c r="G6" i="1" s="1"/>
  <c r="E5" i="1"/>
  <c r="G5" i="1" s="1"/>
  <c r="E4" i="1"/>
  <c r="G4" i="1" s="1"/>
  <c r="G3" i="1"/>
  <c r="E3" i="1"/>
  <c r="G242" i="1" l="1"/>
  <c r="H242" i="1" s="1"/>
</calcChain>
</file>

<file path=xl/sharedStrings.xml><?xml version="1.0" encoding="utf-8"?>
<sst xmlns="http://schemas.openxmlformats.org/spreadsheetml/2006/main" count="488" uniqueCount="137">
  <si>
    <t>FORNITORE</t>
  </si>
  <si>
    <t>TIPOLOGIA SPESA</t>
  </si>
  <si>
    <t>DATA SCADENZA</t>
  </si>
  <si>
    <t>DATA PAGAMENTO</t>
  </si>
  <si>
    <t>GG RITARDO</t>
  </si>
  <si>
    <t>IMPORTO</t>
  </si>
  <si>
    <t>BENI - SERVIZI</t>
  </si>
  <si>
    <t>FRAER</t>
  </si>
  <si>
    <t>S</t>
  </si>
  <si>
    <t>ACQUE DEL CHIAMPO</t>
  </si>
  <si>
    <t>S/B</t>
  </si>
  <si>
    <t>COOP.INSIEME</t>
  </si>
  <si>
    <t>FACCIO SILVIO</t>
  </si>
  <si>
    <t>INDUSTRIAL CARS</t>
  </si>
  <si>
    <t>B</t>
  </si>
  <si>
    <t>NEW SRL</t>
  </si>
  <si>
    <t>ELITE AMBIENTE</t>
  </si>
  <si>
    <t>PRISMA</t>
  </si>
  <si>
    <t>RI.PA</t>
  </si>
  <si>
    <t>AUTOBREN</t>
  </si>
  <si>
    <t>FER-CON</t>
  </si>
  <si>
    <t>COMPUTER SOLUTIONS</t>
  </si>
  <si>
    <t>GAMMA</t>
  </si>
  <si>
    <t>LINEA STRADALE</t>
  </si>
  <si>
    <t>FERUTAL</t>
  </si>
  <si>
    <t>ICV</t>
  </si>
  <si>
    <t>CRESTANI</t>
  </si>
  <si>
    <t>A.F PETROLI</t>
  </si>
  <si>
    <t>IL CERCHIO</t>
  </si>
  <si>
    <t>BERICA EDITRICE</t>
  </si>
  <si>
    <t>SFERA</t>
  </si>
  <si>
    <t>VALLORTIGARA</t>
  </si>
  <si>
    <t>UNICA</t>
  </si>
  <si>
    <t>SANIMEDICA</t>
  </si>
  <si>
    <t>OCRAM</t>
  </si>
  <si>
    <t>FDN TECNOLOGIE</t>
  </si>
  <si>
    <t>MASTROTTO</t>
  </si>
  <si>
    <t>ELIS</t>
  </si>
  <si>
    <t>VALTERMO</t>
  </si>
  <si>
    <t>MOVIABB</t>
  </si>
  <si>
    <t>TECNOLOGIE AMBIENTALI</t>
  </si>
  <si>
    <t>DOVIGO</t>
  </si>
  <si>
    <t>ALL TYRES</t>
  </si>
  <si>
    <t>BERTHOLD ITALIA</t>
  </si>
  <si>
    <t>CIW</t>
  </si>
  <si>
    <t>VIASAT</t>
  </si>
  <si>
    <t>TIP.ALFAGRAF</t>
  </si>
  <si>
    <t>VALLORTIGARA ANGELO</t>
  </si>
  <si>
    <t>MONTEBELLO GOMME</t>
  </si>
  <si>
    <t>RINASCERE</t>
  </si>
  <si>
    <t>NICOLETTI</t>
  </si>
  <si>
    <t>BERICA UTILYA</t>
  </si>
  <si>
    <t>L'AGRICOLA</t>
  </si>
  <si>
    <t>TECNOGRAFICA</t>
  </si>
  <si>
    <t>F.LLI URBANI</t>
  </si>
  <si>
    <t>SIA</t>
  </si>
  <si>
    <t>NOVARINI</t>
  </si>
  <si>
    <t>LINDOR</t>
  </si>
  <si>
    <t>EDENRED</t>
  </si>
  <si>
    <t>ALTO VICENTINO</t>
  </si>
  <si>
    <t>CAMST</t>
  </si>
  <si>
    <t>VALORE</t>
  </si>
  <si>
    <t>ECO FLY</t>
  </si>
  <si>
    <t>STUDIO CHIARA</t>
  </si>
  <si>
    <t>ZORDAN</t>
  </si>
  <si>
    <t>FIORESE</t>
  </si>
  <si>
    <t>EDEN</t>
  </si>
  <si>
    <t>MEDIO CHIAMPO</t>
  </si>
  <si>
    <t>EURO-CART</t>
  </si>
  <si>
    <t>COOP.CRISTOFORO</t>
  </si>
  <si>
    <t>ISA</t>
  </si>
  <si>
    <t>RISORSE VICENTINE</t>
  </si>
  <si>
    <t>GRANDIS</t>
  </si>
  <si>
    <t>FIN GIANNI</t>
  </si>
  <si>
    <t>NUOVA ECOLOGICA</t>
  </si>
  <si>
    <t>ERREDIERRE</t>
  </si>
  <si>
    <t>ALLIX</t>
  </si>
  <si>
    <t>DELTA AROMI</t>
  </si>
  <si>
    <t>ERREBIAN</t>
  </si>
  <si>
    <t>TELEKOTTAGE</t>
  </si>
  <si>
    <t>FRAER LEASING</t>
  </si>
  <si>
    <t>FPM IMPIANTI</t>
  </si>
  <si>
    <t>COOP. INSIEME</t>
  </si>
  <si>
    <t>NEW</t>
  </si>
  <si>
    <t>OMC GRU</t>
  </si>
  <si>
    <t>RIGHETTO</t>
  </si>
  <si>
    <t>RIPA</t>
  </si>
  <si>
    <t>SISTEMI UFF</t>
  </si>
  <si>
    <t>EURO CART</t>
  </si>
  <si>
    <t>FOR IND ALTE</t>
  </si>
  <si>
    <t>BMM</t>
  </si>
  <si>
    <t>VIDEOMEDIA</t>
  </si>
  <si>
    <t>ACHAB</t>
  </si>
  <si>
    <t>GIULIA</t>
  </si>
  <si>
    <t>ARTEGRAFICA ZORDAN</t>
  </si>
  <si>
    <t>PUNTO SD</t>
  </si>
  <si>
    <t>MONTEBELLO</t>
  </si>
  <si>
    <t>ECOGAS</t>
  </si>
  <si>
    <t>VENETO SECURITY</t>
  </si>
  <si>
    <t xml:space="preserve">EDEN </t>
  </si>
  <si>
    <t>ZUCCHETTI</t>
  </si>
  <si>
    <t>ZARPELLONI</t>
  </si>
  <si>
    <t>LIFEANALYTICS</t>
  </si>
  <si>
    <t>BERTUZZO</t>
  </si>
  <si>
    <t>GIERRE</t>
  </si>
  <si>
    <t>COMPUTER SOLUTION</t>
  </si>
  <si>
    <t>PUBBLIGARE</t>
  </si>
  <si>
    <t>SLOGAN</t>
  </si>
  <si>
    <t>ELIS ITALIA</t>
  </si>
  <si>
    <t>MOGNON</t>
  </si>
  <si>
    <t>NOVA PROGETTI</t>
  </si>
  <si>
    <t>STUDIO TASCA</t>
  </si>
  <si>
    <t>HEPTERIS</t>
  </si>
  <si>
    <t>SERAFINI</t>
  </si>
  <si>
    <t>GASPARONI</t>
  </si>
  <si>
    <t>GASSA LORENZO</t>
  </si>
  <si>
    <t>CAILOTTO CHRISTIAN VICTORI</t>
  </si>
  <si>
    <t>DONAUCHEM</t>
  </si>
  <si>
    <t>COOP INSIEME</t>
  </si>
  <si>
    <t>TIPOGRAFIA COLA</t>
  </si>
  <si>
    <t>ECOLOGIA SOLUZIONE AMB</t>
  </si>
  <si>
    <t>GROW UP</t>
  </si>
  <si>
    <t>ARTI GRAFICHE CARDAMONE</t>
  </si>
  <si>
    <t>MENEGHINI ASS</t>
  </si>
  <si>
    <t>MEDIAGEST</t>
  </si>
  <si>
    <t>MEGGIOLARO</t>
  </si>
  <si>
    <t>ITALGRASE</t>
  </si>
  <si>
    <t>GI ERRE</t>
  </si>
  <si>
    <t>B.M.M</t>
  </si>
  <si>
    <t>GIANAZZA</t>
  </si>
  <si>
    <t>VALFER</t>
  </si>
  <si>
    <t>VAMA ECOLOGY</t>
  </si>
  <si>
    <t>ZUCCOLO STEFANO</t>
  </si>
  <si>
    <t>STUDIO VIS</t>
  </si>
  <si>
    <t>INDICATORE TRIM.</t>
  </si>
  <si>
    <t>DI TEMPESTIVITA'</t>
  </si>
  <si>
    <t>Pubblicazione sul proprio sito istituzionale: http://www.agnochiampoambiente.it/amministrazione-trasparente/ in data 12/10/2022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</si>
</sst>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1" applyAlignment="1">
      <alignment horizontal="justify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nochiampoambiente.it/amministrazione-traspar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25E83-E888-4099-946C-F6B6BECAEB80}">
  <dimension ref="A1:H249"/>
  <sheetViews>
    <sheetView tabSelected="1" topLeftCell="B234" workbookViewId="0">
      <selection activeCell="B249" sqref="B249"/>
    </sheetView>
  </sheetViews>
  <sheetFormatPr defaultRowHeight="15" x14ac:dyDescent="0.25"/>
  <cols>
    <col min="1" max="1" width="27.7109375" bestFit="1" customWidth="1"/>
    <col min="2" max="2" width="16.5703125" bestFit="1" customWidth="1"/>
    <col min="3" max="3" width="15.85546875" bestFit="1" customWidth="1"/>
    <col min="4" max="4" width="18.140625" bestFit="1" customWidth="1"/>
    <col min="5" max="5" width="11.85546875" bestFit="1" customWidth="1"/>
    <col min="6" max="6" width="14.7109375" bestFit="1" customWidth="1"/>
    <col min="7" max="7" width="1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25">
      <c r="B2" t="s">
        <v>6</v>
      </c>
    </row>
    <row r="3" spans="1:7" x14ac:dyDescent="0.25">
      <c r="A3" t="s">
        <v>7</v>
      </c>
      <c r="B3" t="s">
        <v>8</v>
      </c>
      <c r="C3" s="1">
        <v>44652</v>
      </c>
      <c r="D3" s="1">
        <v>44652</v>
      </c>
      <c r="E3">
        <f>D3-C3</f>
        <v>0</v>
      </c>
      <c r="F3" s="2">
        <v>8344.19</v>
      </c>
      <c r="G3" s="2">
        <f>F3*E3</f>
        <v>0</v>
      </c>
    </row>
    <row r="4" spans="1:7" x14ac:dyDescent="0.25">
      <c r="A4" t="s">
        <v>9</v>
      </c>
      <c r="B4" t="s">
        <v>10</v>
      </c>
      <c r="C4" s="1">
        <v>44651</v>
      </c>
      <c r="D4" s="1">
        <v>44652</v>
      </c>
      <c r="E4">
        <f t="shared" ref="E4:E67" si="0">D4-C4</f>
        <v>1</v>
      </c>
      <c r="F4" s="2">
        <v>492.76</v>
      </c>
      <c r="G4" s="2">
        <f t="shared" ref="G4:G67" si="1">F4*E4</f>
        <v>492.76</v>
      </c>
    </row>
    <row r="5" spans="1:7" x14ac:dyDescent="0.25">
      <c r="A5" t="s">
        <v>11</v>
      </c>
      <c r="B5" t="s">
        <v>8</v>
      </c>
      <c r="C5" s="1">
        <v>44651</v>
      </c>
      <c r="D5" s="1">
        <v>44652</v>
      </c>
      <c r="E5">
        <f t="shared" si="0"/>
        <v>1</v>
      </c>
      <c r="F5" s="2">
        <v>8275.09</v>
      </c>
      <c r="G5" s="2">
        <f t="shared" si="1"/>
        <v>8275.09</v>
      </c>
    </row>
    <row r="6" spans="1:7" x14ac:dyDescent="0.25">
      <c r="A6" t="s">
        <v>12</v>
      </c>
      <c r="B6" t="s">
        <v>8</v>
      </c>
      <c r="C6" s="1">
        <v>44651</v>
      </c>
      <c r="D6" s="1">
        <v>44652</v>
      </c>
      <c r="E6">
        <f t="shared" si="0"/>
        <v>1</v>
      </c>
      <c r="F6" s="2">
        <v>10860</v>
      </c>
      <c r="G6" s="2">
        <f t="shared" si="1"/>
        <v>10860</v>
      </c>
    </row>
    <row r="7" spans="1:7" x14ac:dyDescent="0.25">
      <c r="A7" t="s">
        <v>13</v>
      </c>
      <c r="B7" t="s">
        <v>14</v>
      </c>
      <c r="C7" s="1">
        <v>44651</v>
      </c>
      <c r="D7" s="1">
        <v>44652</v>
      </c>
      <c r="E7">
        <f t="shared" si="0"/>
        <v>1</v>
      </c>
      <c r="F7" s="2">
        <v>19368.009999999998</v>
      </c>
      <c r="G7" s="2">
        <f t="shared" si="1"/>
        <v>19368.009999999998</v>
      </c>
    </row>
    <row r="8" spans="1:7" x14ac:dyDescent="0.25">
      <c r="A8" t="s">
        <v>15</v>
      </c>
      <c r="B8" t="s">
        <v>10</v>
      </c>
      <c r="C8" s="1">
        <v>44651</v>
      </c>
      <c r="D8" s="1">
        <v>44652</v>
      </c>
      <c r="E8">
        <f t="shared" si="0"/>
        <v>1</v>
      </c>
      <c r="F8" s="2">
        <v>1776</v>
      </c>
      <c r="G8" s="2">
        <f t="shared" si="1"/>
        <v>1776</v>
      </c>
    </row>
    <row r="9" spans="1:7" x14ac:dyDescent="0.25">
      <c r="A9" t="s">
        <v>16</v>
      </c>
      <c r="B9" t="s">
        <v>8</v>
      </c>
      <c r="C9" s="1">
        <v>44651</v>
      </c>
      <c r="D9" s="1">
        <v>44652</v>
      </c>
      <c r="E9">
        <f t="shared" si="0"/>
        <v>1</v>
      </c>
      <c r="F9" s="2">
        <v>82.5</v>
      </c>
      <c r="G9" s="2">
        <f t="shared" si="1"/>
        <v>82.5</v>
      </c>
    </row>
    <row r="10" spans="1:7" x14ac:dyDescent="0.25">
      <c r="A10" t="s">
        <v>17</v>
      </c>
      <c r="B10" t="s">
        <v>8</v>
      </c>
      <c r="C10" s="1">
        <v>44651</v>
      </c>
      <c r="D10" s="1">
        <v>44652</v>
      </c>
      <c r="E10">
        <f t="shared" si="0"/>
        <v>1</v>
      </c>
      <c r="F10" s="2">
        <v>1551</v>
      </c>
      <c r="G10" s="2">
        <f t="shared" si="1"/>
        <v>1551</v>
      </c>
    </row>
    <row r="11" spans="1:7" x14ac:dyDescent="0.25">
      <c r="A11" t="s">
        <v>18</v>
      </c>
      <c r="B11" t="s">
        <v>8</v>
      </c>
      <c r="C11" s="1">
        <v>44651</v>
      </c>
      <c r="D11" s="1">
        <v>44652</v>
      </c>
      <c r="E11">
        <f t="shared" si="0"/>
        <v>1</v>
      </c>
      <c r="F11" s="2">
        <v>13580</v>
      </c>
      <c r="G11" s="2">
        <f t="shared" si="1"/>
        <v>13580</v>
      </c>
    </row>
    <row r="12" spans="1:7" x14ac:dyDescent="0.25">
      <c r="A12" t="s">
        <v>19</v>
      </c>
      <c r="B12" t="s">
        <v>14</v>
      </c>
      <c r="C12" s="1">
        <v>44651</v>
      </c>
      <c r="D12" s="1">
        <v>44652</v>
      </c>
      <c r="E12">
        <f t="shared" si="0"/>
        <v>1</v>
      </c>
      <c r="F12" s="2">
        <v>1983.12</v>
      </c>
      <c r="G12" s="2">
        <f t="shared" si="1"/>
        <v>1983.12</v>
      </c>
    </row>
    <row r="13" spans="1:7" x14ac:dyDescent="0.25">
      <c r="A13" t="s">
        <v>20</v>
      </c>
      <c r="B13" t="s">
        <v>14</v>
      </c>
      <c r="C13" s="1">
        <v>44651</v>
      </c>
      <c r="D13" s="1">
        <v>44652</v>
      </c>
      <c r="E13">
        <f t="shared" si="0"/>
        <v>1</v>
      </c>
      <c r="F13" s="2">
        <v>440</v>
      </c>
      <c r="G13" s="2">
        <f t="shared" si="1"/>
        <v>440</v>
      </c>
    </row>
    <row r="14" spans="1:7" x14ac:dyDescent="0.25">
      <c r="A14" t="s">
        <v>21</v>
      </c>
      <c r="B14" t="s">
        <v>8</v>
      </c>
      <c r="C14" s="1">
        <v>44651</v>
      </c>
      <c r="D14" s="1">
        <v>44652</v>
      </c>
      <c r="E14">
        <f t="shared" si="0"/>
        <v>1</v>
      </c>
      <c r="F14" s="2">
        <v>650</v>
      </c>
      <c r="G14" s="2">
        <f t="shared" si="1"/>
        <v>650</v>
      </c>
    </row>
    <row r="15" spans="1:7" x14ac:dyDescent="0.25">
      <c r="A15" t="s">
        <v>22</v>
      </c>
      <c r="B15" t="s">
        <v>10</v>
      </c>
      <c r="C15" s="1">
        <v>44651</v>
      </c>
      <c r="D15" s="1">
        <v>44652</v>
      </c>
      <c r="E15">
        <f t="shared" si="0"/>
        <v>1</v>
      </c>
      <c r="F15" s="2">
        <v>3259.17</v>
      </c>
      <c r="G15" s="2">
        <f t="shared" si="1"/>
        <v>3259.17</v>
      </c>
    </row>
    <row r="16" spans="1:7" x14ac:dyDescent="0.25">
      <c r="A16" t="s">
        <v>23</v>
      </c>
      <c r="B16" t="s">
        <v>14</v>
      </c>
      <c r="C16" s="1">
        <v>44651</v>
      </c>
      <c r="D16" s="1">
        <v>44652</v>
      </c>
      <c r="E16">
        <f t="shared" si="0"/>
        <v>1</v>
      </c>
      <c r="F16" s="2">
        <v>680</v>
      </c>
      <c r="G16" s="2">
        <f t="shared" si="1"/>
        <v>680</v>
      </c>
    </row>
    <row r="17" spans="1:7" x14ac:dyDescent="0.25">
      <c r="A17" t="s">
        <v>24</v>
      </c>
      <c r="B17" t="s">
        <v>14</v>
      </c>
      <c r="C17" s="1">
        <v>44651</v>
      </c>
      <c r="D17" s="1">
        <v>44652</v>
      </c>
      <c r="E17">
        <f t="shared" si="0"/>
        <v>1</v>
      </c>
      <c r="F17" s="2">
        <v>2198.2399999999998</v>
      </c>
      <c r="G17" s="2">
        <f t="shared" si="1"/>
        <v>2198.2399999999998</v>
      </c>
    </row>
    <row r="18" spans="1:7" x14ac:dyDescent="0.25">
      <c r="A18" t="s">
        <v>25</v>
      </c>
      <c r="B18" t="s">
        <v>14</v>
      </c>
      <c r="C18" s="1">
        <v>44651</v>
      </c>
      <c r="D18" s="1">
        <v>44652</v>
      </c>
      <c r="E18">
        <f t="shared" si="0"/>
        <v>1</v>
      </c>
      <c r="F18" s="2">
        <v>97.75</v>
      </c>
      <c r="G18" s="2">
        <f t="shared" si="1"/>
        <v>97.75</v>
      </c>
    </row>
    <row r="19" spans="1:7" x14ac:dyDescent="0.25">
      <c r="A19" t="s">
        <v>26</v>
      </c>
      <c r="B19" t="s">
        <v>8</v>
      </c>
      <c r="C19" s="1">
        <v>44651</v>
      </c>
      <c r="D19" s="1">
        <v>44652</v>
      </c>
      <c r="E19">
        <f t="shared" si="0"/>
        <v>1</v>
      </c>
      <c r="F19" s="2">
        <v>1966.52</v>
      </c>
      <c r="G19" s="2">
        <f t="shared" si="1"/>
        <v>1966.52</v>
      </c>
    </row>
    <row r="20" spans="1:7" x14ac:dyDescent="0.25">
      <c r="A20" t="s">
        <v>27</v>
      </c>
      <c r="B20" t="s">
        <v>14</v>
      </c>
      <c r="C20" s="1">
        <v>44651</v>
      </c>
      <c r="D20" s="1">
        <v>44652</v>
      </c>
      <c r="E20">
        <f t="shared" si="0"/>
        <v>1</v>
      </c>
      <c r="F20" s="2">
        <v>53620.09</v>
      </c>
      <c r="G20" s="2">
        <f t="shared" si="1"/>
        <v>53620.09</v>
      </c>
    </row>
    <row r="21" spans="1:7" x14ac:dyDescent="0.25">
      <c r="A21" t="s">
        <v>28</v>
      </c>
      <c r="B21" t="s">
        <v>8</v>
      </c>
      <c r="C21" s="1">
        <v>44651</v>
      </c>
      <c r="D21" s="1">
        <v>44652</v>
      </c>
      <c r="E21">
        <f t="shared" si="0"/>
        <v>1</v>
      </c>
      <c r="F21" s="2">
        <v>18601.900000000001</v>
      </c>
      <c r="G21" s="2">
        <f t="shared" si="1"/>
        <v>18601.900000000001</v>
      </c>
    </row>
    <row r="22" spans="1:7" x14ac:dyDescent="0.25">
      <c r="A22" t="s">
        <v>29</v>
      </c>
      <c r="B22" t="s">
        <v>8</v>
      </c>
      <c r="C22" s="1">
        <v>44651</v>
      </c>
      <c r="D22" s="1">
        <v>44652</v>
      </c>
      <c r="E22">
        <f t="shared" si="0"/>
        <v>1</v>
      </c>
      <c r="F22" s="2">
        <v>35687</v>
      </c>
      <c r="G22" s="2">
        <f t="shared" si="1"/>
        <v>35687</v>
      </c>
    </row>
    <row r="23" spans="1:7" x14ac:dyDescent="0.25">
      <c r="A23" t="s">
        <v>30</v>
      </c>
      <c r="B23" t="s">
        <v>8</v>
      </c>
      <c r="C23" s="1">
        <v>44651</v>
      </c>
      <c r="D23" s="1">
        <v>44652</v>
      </c>
      <c r="E23">
        <f t="shared" si="0"/>
        <v>1</v>
      </c>
      <c r="F23" s="2">
        <v>2504</v>
      </c>
      <c r="G23" s="2">
        <f t="shared" si="1"/>
        <v>2504</v>
      </c>
    </row>
    <row r="24" spans="1:7" x14ac:dyDescent="0.25">
      <c r="A24" t="s">
        <v>31</v>
      </c>
      <c r="B24" t="s">
        <v>8</v>
      </c>
      <c r="C24" s="1">
        <v>44651</v>
      </c>
      <c r="D24" s="1">
        <v>44652</v>
      </c>
      <c r="E24">
        <f t="shared" si="0"/>
        <v>1</v>
      </c>
      <c r="F24" s="2">
        <v>1696.32</v>
      </c>
      <c r="G24" s="2">
        <f t="shared" si="1"/>
        <v>1696.32</v>
      </c>
    </row>
    <row r="25" spans="1:7" x14ac:dyDescent="0.25">
      <c r="A25" t="s">
        <v>32</v>
      </c>
      <c r="B25" t="s">
        <v>14</v>
      </c>
      <c r="C25" s="1">
        <v>44651</v>
      </c>
      <c r="D25" s="1">
        <v>44652</v>
      </c>
      <c r="E25">
        <f t="shared" si="0"/>
        <v>1</v>
      </c>
      <c r="F25" s="2">
        <v>302.68</v>
      </c>
      <c r="G25" s="2">
        <f t="shared" si="1"/>
        <v>302.68</v>
      </c>
    </row>
    <row r="26" spans="1:7" x14ac:dyDescent="0.25">
      <c r="A26" t="s">
        <v>33</v>
      </c>
      <c r="B26" t="s">
        <v>8</v>
      </c>
      <c r="C26" s="1">
        <v>44651</v>
      </c>
      <c r="D26" s="1">
        <v>44652</v>
      </c>
      <c r="E26">
        <f t="shared" si="0"/>
        <v>1</v>
      </c>
      <c r="F26" s="2">
        <v>1779.14</v>
      </c>
      <c r="G26" s="2">
        <f t="shared" si="1"/>
        <v>1779.14</v>
      </c>
    </row>
    <row r="27" spans="1:7" x14ac:dyDescent="0.25">
      <c r="A27" t="s">
        <v>34</v>
      </c>
      <c r="B27" t="s">
        <v>14</v>
      </c>
      <c r="C27" s="1">
        <v>44651</v>
      </c>
      <c r="D27" s="1">
        <v>44652</v>
      </c>
      <c r="E27">
        <f t="shared" si="0"/>
        <v>1</v>
      </c>
      <c r="F27" s="2">
        <v>936.42</v>
      </c>
      <c r="G27" s="2">
        <f t="shared" si="1"/>
        <v>936.42</v>
      </c>
    </row>
    <row r="28" spans="1:7" x14ac:dyDescent="0.25">
      <c r="A28" t="s">
        <v>35</v>
      </c>
      <c r="B28" t="s">
        <v>8</v>
      </c>
      <c r="C28" s="1">
        <v>44651</v>
      </c>
      <c r="D28" s="1">
        <v>44652</v>
      </c>
      <c r="E28">
        <f t="shared" si="0"/>
        <v>1</v>
      </c>
      <c r="F28" s="2">
        <v>1480.2</v>
      </c>
      <c r="G28" s="2">
        <f t="shared" si="1"/>
        <v>1480.2</v>
      </c>
    </row>
    <row r="29" spans="1:7" x14ac:dyDescent="0.25">
      <c r="A29" t="s">
        <v>36</v>
      </c>
      <c r="B29" t="s">
        <v>8</v>
      </c>
      <c r="C29" s="1">
        <v>44651</v>
      </c>
      <c r="D29" s="1">
        <v>44652</v>
      </c>
      <c r="E29">
        <f t="shared" si="0"/>
        <v>1</v>
      </c>
      <c r="F29" s="2">
        <v>70</v>
      </c>
      <c r="G29" s="2">
        <f t="shared" si="1"/>
        <v>70</v>
      </c>
    </row>
    <row r="30" spans="1:7" x14ac:dyDescent="0.25">
      <c r="A30" t="s">
        <v>37</v>
      </c>
      <c r="B30" t="s">
        <v>8</v>
      </c>
      <c r="C30" s="1">
        <v>44651</v>
      </c>
      <c r="D30" s="1">
        <v>44652</v>
      </c>
      <c r="E30">
        <f t="shared" si="0"/>
        <v>1</v>
      </c>
      <c r="F30" s="2">
        <v>1237.96</v>
      </c>
      <c r="G30" s="2">
        <f t="shared" si="1"/>
        <v>1237.96</v>
      </c>
    </row>
    <row r="31" spans="1:7" x14ac:dyDescent="0.25">
      <c r="A31" t="s">
        <v>38</v>
      </c>
      <c r="B31" t="s">
        <v>10</v>
      </c>
      <c r="C31" s="1">
        <v>44651</v>
      </c>
      <c r="D31" s="1">
        <v>44652</v>
      </c>
      <c r="E31">
        <f t="shared" si="0"/>
        <v>1</v>
      </c>
      <c r="F31" s="2">
        <v>1305</v>
      </c>
      <c r="G31" s="2">
        <f t="shared" si="1"/>
        <v>1305</v>
      </c>
    </row>
    <row r="32" spans="1:7" x14ac:dyDescent="0.25">
      <c r="A32" t="s">
        <v>39</v>
      </c>
      <c r="B32" t="s">
        <v>8</v>
      </c>
      <c r="C32" s="1">
        <v>44651</v>
      </c>
      <c r="D32" s="1">
        <v>44652</v>
      </c>
      <c r="E32">
        <f t="shared" si="0"/>
        <v>1</v>
      </c>
      <c r="F32" s="2">
        <v>1166.67</v>
      </c>
      <c r="G32" s="2">
        <f t="shared" si="1"/>
        <v>1166.67</v>
      </c>
    </row>
    <row r="33" spans="1:7" x14ac:dyDescent="0.25">
      <c r="A33" t="s">
        <v>40</v>
      </c>
      <c r="B33" t="s">
        <v>10</v>
      </c>
      <c r="C33" s="1">
        <v>44651</v>
      </c>
      <c r="D33" s="1">
        <v>44652</v>
      </c>
      <c r="E33">
        <f t="shared" si="0"/>
        <v>1</v>
      </c>
      <c r="F33" s="2">
        <v>169500</v>
      </c>
      <c r="G33" s="2">
        <f t="shared" si="1"/>
        <v>169500</v>
      </c>
    </row>
    <row r="34" spans="1:7" x14ac:dyDescent="0.25">
      <c r="A34" t="s">
        <v>41</v>
      </c>
      <c r="B34" t="s">
        <v>10</v>
      </c>
      <c r="C34" s="1">
        <v>44651</v>
      </c>
      <c r="D34" s="1">
        <v>44652</v>
      </c>
      <c r="E34">
        <f t="shared" si="0"/>
        <v>1</v>
      </c>
      <c r="F34" s="2">
        <v>226.77</v>
      </c>
      <c r="G34" s="2">
        <f t="shared" si="1"/>
        <v>226.77</v>
      </c>
    </row>
    <row r="35" spans="1:7" x14ac:dyDescent="0.25">
      <c r="A35" t="s">
        <v>42</v>
      </c>
      <c r="B35" t="s">
        <v>14</v>
      </c>
      <c r="C35" s="1">
        <v>44651</v>
      </c>
      <c r="D35" s="1">
        <v>44652</v>
      </c>
      <c r="E35">
        <f t="shared" si="0"/>
        <v>1</v>
      </c>
      <c r="F35" s="2">
        <v>3677.2</v>
      </c>
      <c r="G35" s="2">
        <f t="shared" si="1"/>
        <v>3677.2</v>
      </c>
    </row>
    <row r="36" spans="1:7" x14ac:dyDescent="0.25">
      <c r="A36" t="s">
        <v>43</v>
      </c>
      <c r="B36" t="s">
        <v>14</v>
      </c>
      <c r="C36" s="1">
        <v>44651</v>
      </c>
      <c r="D36" s="1">
        <v>44652</v>
      </c>
      <c r="E36">
        <f t="shared" si="0"/>
        <v>1</v>
      </c>
      <c r="F36" s="2">
        <v>20700</v>
      </c>
      <c r="G36" s="2">
        <f t="shared" si="1"/>
        <v>20700</v>
      </c>
    </row>
    <row r="37" spans="1:7" x14ac:dyDescent="0.25">
      <c r="A37" t="s">
        <v>11</v>
      </c>
      <c r="B37" t="s">
        <v>8</v>
      </c>
      <c r="C37" s="1">
        <v>44651</v>
      </c>
      <c r="D37" s="1">
        <v>44652</v>
      </c>
      <c r="E37">
        <f t="shared" si="0"/>
        <v>1</v>
      </c>
      <c r="F37">
        <f>410.44+614.96+4308.51+2758.14+1293.5+487.55+577.1+995+3423.28+2658.07+8275.09+2477.55+877.59+1381.06</f>
        <v>30537.84</v>
      </c>
      <c r="G37" s="2">
        <f t="shared" si="1"/>
        <v>30537.84</v>
      </c>
    </row>
    <row r="38" spans="1:7" x14ac:dyDescent="0.25">
      <c r="A38" t="s">
        <v>27</v>
      </c>
      <c r="B38" t="s">
        <v>14</v>
      </c>
      <c r="C38" s="1">
        <v>44651</v>
      </c>
      <c r="D38" s="1">
        <v>44652</v>
      </c>
      <c r="E38">
        <f t="shared" si="0"/>
        <v>1</v>
      </c>
      <c r="F38">
        <f>8939.39+9412.38+13598.29+3580.47+8277.22</f>
        <v>43807.75</v>
      </c>
      <c r="G38" s="2">
        <f t="shared" si="1"/>
        <v>43807.75</v>
      </c>
    </row>
    <row r="39" spans="1:7" x14ac:dyDescent="0.25">
      <c r="A39" t="s">
        <v>15</v>
      </c>
      <c r="B39" t="s">
        <v>10</v>
      </c>
      <c r="C39" s="1">
        <v>44651</v>
      </c>
      <c r="D39" s="1">
        <v>44652</v>
      </c>
      <c r="E39">
        <f t="shared" si="0"/>
        <v>1</v>
      </c>
      <c r="F39" s="2">
        <f>233+1428+80</f>
        <v>1741</v>
      </c>
      <c r="G39" s="2">
        <f t="shared" si="1"/>
        <v>1741</v>
      </c>
    </row>
    <row r="40" spans="1:7" x14ac:dyDescent="0.25">
      <c r="A40" t="s">
        <v>44</v>
      </c>
      <c r="B40" t="s">
        <v>8</v>
      </c>
      <c r="C40" s="1">
        <v>44651</v>
      </c>
      <c r="D40" s="1">
        <v>44652</v>
      </c>
      <c r="E40">
        <f t="shared" si="0"/>
        <v>1</v>
      </c>
      <c r="F40" s="2">
        <v>11750</v>
      </c>
      <c r="G40" s="2">
        <f t="shared" si="1"/>
        <v>11750</v>
      </c>
    </row>
    <row r="41" spans="1:7" x14ac:dyDescent="0.25">
      <c r="A41" t="s">
        <v>45</v>
      </c>
      <c r="B41" t="s">
        <v>8</v>
      </c>
      <c r="C41" s="1">
        <v>44651</v>
      </c>
      <c r="D41" s="1">
        <v>44652</v>
      </c>
      <c r="E41">
        <f t="shared" si="0"/>
        <v>1</v>
      </c>
      <c r="F41" s="2">
        <v>650</v>
      </c>
      <c r="G41" s="2">
        <f t="shared" si="1"/>
        <v>650</v>
      </c>
    </row>
    <row r="42" spans="1:7" x14ac:dyDescent="0.25">
      <c r="A42" t="s">
        <v>9</v>
      </c>
      <c r="B42" t="s">
        <v>10</v>
      </c>
      <c r="C42" s="1">
        <v>44651</v>
      </c>
      <c r="D42" s="1">
        <v>44652</v>
      </c>
      <c r="E42">
        <f t="shared" si="0"/>
        <v>1</v>
      </c>
      <c r="F42" s="2">
        <f>5855.3+63.51+8958.7+67.65</f>
        <v>14945.160000000002</v>
      </c>
      <c r="G42" s="2">
        <f t="shared" si="1"/>
        <v>14945.160000000002</v>
      </c>
    </row>
    <row r="43" spans="1:7" x14ac:dyDescent="0.25">
      <c r="A43" t="s">
        <v>46</v>
      </c>
      <c r="B43" t="s">
        <v>14</v>
      </c>
      <c r="C43" s="1">
        <v>44651</v>
      </c>
      <c r="D43" s="1">
        <v>44652</v>
      </c>
      <c r="E43">
        <f t="shared" si="0"/>
        <v>1</v>
      </c>
      <c r="F43" s="2">
        <v>1373</v>
      </c>
      <c r="G43" s="2">
        <f t="shared" si="1"/>
        <v>1373</v>
      </c>
    </row>
    <row r="44" spans="1:7" x14ac:dyDescent="0.25">
      <c r="A44" t="s">
        <v>47</v>
      </c>
      <c r="B44" t="s">
        <v>8</v>
      </c>
      <c r="C44" s="1">
        <v>44651</v>
      </c>
      <c r="D44" s="1">
        <v>44652</v>
      </c>
      <c r="E44">
        <f t="shared" si="0"/>
        <v>1</v>
      </c>
      <c r="F44" s="2">
        <f>196.8+8817.3</f>
        <v>9014.0999999999985</v>
      </c>
      <c r="G44" s="2">
        <f t="shared" si="1"/>
        <v>9014.0999999999985</v>
      </c>
    </row>
    <row r="45" spans="1:7" x14ac:dyDescent="0.25">
      <c r="A45" t="s">
        <v>48</v>
      </c>
      <c r="B45" t="s">
        <v>10</v>
      </c>
      <c r="C45" s="1">
        <v>44651</v>
      </c>
      <c r="D45" s="1">
        <v>44652</v>
      </c>
      <c r="E45">
        <f t="shared" si="0"/>
        <v>1</v>
      </c>
      <c r="F45" s="2">
        <f>11891.42+5452.8</f>
        <v>17344.22</v>
      </c>
      <c r="G45" s="2">
        <f t="shared" si="1"/>
        <v>17344.22</v>
      </c>
    </row>
    <row r="46" spans="1:7" x14ac:dyDescent="0.25">
      <c r="A46" t="s">
        <v>49</v>
      </c>
      <c r="B46" t="s">
        <v>8</v>
      </c>
      <c r="C46" s="1">
        <v>44651</v>
      </c>
      <c r="D46" s="1">
        <v>44652</v>
      </c>
      <c r="E46">
        <f t="shared" si="0"/>
        <v>1</v>
      </c>
      <c r="F46" s="2">
        <f>6859.74+2651.74+245.42+911.28+2535.26+407.84+4837.81+1198.73+1009.58+784.46+328.61+409.6</f>
        <v>22180.07</v>
      </c>
      <c r="G46" s="2">
        <f t="shared" si="1"/>
        <v>22180.07</v>
      </c>
    </row>
    <row r="47" spans="1:7" x14ac:dyDescent="0.25">
      <c r="A47" t="s">
        <v>50</v>
      </c>
      <c r="B47" t="s">
        <v>8</v>
      </c>
      <c r="C47" s="1">
        <v>44651</v>
      </c>
      <c r="D47" s="1">
        <v>44652</v>
      </c>
      <c r="E47">
        <f t="shared" si="0"/>
        <v>1</v>
      </c>
      <c r="F47" s="2">
        <v>1700</v>
      </c>
      <c r="G47" s="2">
        <f t="shared" si="1"/>
        <v>1700</v>
      </c>
    </row>
    <row r="48" spans="1:7" x14ac:dyDescent="0.25">
      <c r="A48" t="s">
        <v>51</v>
      </c>
      <c r="B48" t="s">
        <v>8</v>
      </c>
      <c r="C48" s="1">
        <v>44651</v>
      </c>
      <c r="D48" s="1">
        <v>44652</v>
      </c>
      <c r="E48">
        <f t="shared" si="0"/>
        <v>1</v>
      </c>
      <c r="F48" s="2">
        <v>112152.53</v>
      </c>
      <c r="G48" s="2">
        <f t="shared" si="1"/>
        <v>112152.53</v>
      </c>
    </row>
    <row r="49" spans="1:7" x14ac:dyDescent="0.25">
      <c r="A49" t="s">
        <v>52</v>
      </c>
      <c r="B49" t="s">
        <v>10</v>
      </c>
      <c r="C49" s="1">
        <v>44651</v>
      </c>
      <c r="D49" s="1">
        <v>44652</v>
      </c>
      <c r="E49">
        <f t="shared" si="0"/>
        <v>1</v>
      </c>
      <c r="F49" s="2">
        <v>63.96</v>
      </c>
      <c r="G49" s="2">
        <f t="shared" si="1"/>
        <v>63.96</v>
      </c>
    </row>
    <row r="50" spans="1:7" x14ac:dyDescent="0.25">
      <c r="A50" t="s">
        <v>42</v>
      </c>
      <c r="B50" t="s">
        <v>14</v>
      </c>
      <c r="C50" s="1">
        <v>44651</v>
      </c>
      <c r="D50" s="1">
        <v>44652</v>
      </c>
      <c r="E50">
        <f t="shared" si="0"/>
        <v>1</v>
      </c>
      <c r="F50" s="2">
        <v>689</v>
      </c>
      <c r="G50" s="2">
        <f t="shared" si="1"/>
        <v>689</v>
      </c>
    </row>
    <row r="51" spans="1:7" x14ac:dyDescent="0.25">
      <c r="A51" t="s">
        <v>53</v>
      </c>
      <c r="B51" t="s">
        <v>14</v>
      </c>
      <c r="C51" s="1">
        <v>44651</v>
      </c>
      <c r="D51" s="1">
        <v>44652</v>
      </c>
      <c r="E51">
        <f t="shared" si="0"/>
        <v>1</v>
      </c>
      <c r="F51" s="2">
        <f>100+155</f>
        <v>255</v>
      </c>
      <c r="G51" s="2">
        <f t="shared" si="1"/>
        <v>255</v>
      </c>
    </row>
    <row r="52" spans="1:7" x14ac:dyDescent="0.25">
      <c r="A52" t="s">
        <v>54</v>
      </c>
      <c r="B52" t="s">
        <v>8</v>
      </c>
      <c r="C52" s="1">
        <v>44651</v>
      </c>
      <c r="D52" s="1">
        <v>44652</v>
      </c>
      <c r="E52">
        <f t="shared" si="0"/>
        <v>1</v>
      </c>
      <c r="F52" s="2">
        <v>490</v>
      </c>
      <c r="G52" s="2">
        <f t="shared" si="1"/>
        <v>490</v>
      </c>
    </row>
    <row r="53" spans="1:7" x14ac:dyDescent="0.25">
      <c r="A53" t="s">
        <v>55</v>
      </c>
      <c r="B53" t="s">
        <v>8</v>
      </c>
      <c r="C53" s="1">
        <v>44651</v>
      </c>
      <c r="D53" s="1">
        <v>44652</v>
      </c>
      <c r="E53">
        <f t="shared" si="0"/>
        <v>1</v>
      </c>
      <c r="F53" s="2">
        <v>23516.37</v>
      </c>
      <c r="G53" s="2">
        <f t="shared" si="1"/>
        <v>23516.37</v>
      </c>
    </row>
    <row r="54" spans="1:7" x14ac:dyDescent="0.25">
      <c r="A54" t="s">
        <v>56</v>
      </c>
      <c r="B54" t="s">
        <v>14</v>
      </c>
      <c r="C54" s="1">
        <v>44651</v>
      </c>
      <c r="D54" s="1">
        <v>44652</v>
      </c>
      <c r="E54">
        <f t="shared" si="0"/>
        <v>1</v>
      </c>
      <c r="F54" s="2">
        <v>213</v>
      </c>
      <c r="G54" s="2">
        <f t="shared" si="1"/>
        <v>213</v>
      </c>
    </row>
    <row r="55" spans="1:7" x14ac:dyDescent="0.25">
      <c r="A55" t="s">
        <v>57</v>
      </c>
      <c r="B55" t="s">
        <v>8</v>
      </c>
      <c r="C55" s="1">
        <v>44651</v>
      </c>
      <c r="D55" s="1">
        <v>44652</v>
      </c>
      <c r="E55">
        <f t="shared" si="0"/>
        <v>1</v>
      </c>
      <c r="F55" s="2">
        <f>1191+300+1205</f>
        <v>2696</v>
      </c>
      <c r="G55" s="2">
        <f t="shared" si="1"/>
        <v>2696</v>
      </c>
    </row>
    <row r="56" spans="1:7" x14ac:dyDescent="0.25">
      <c r="A56" t="s">
        <v>58</v>
      </c>
      <c r="B56" t="s">
        <v>8</v>
      </c>
      <c r="C56" s="1">
        <v>44651</v>
      </c>
      <c r="D56" s="1">
        <v>44652</v>
      </c>
      <c r="E56">
        <f t="shared" si="0"/>
        <v>1</v>
      </c>
      <c r="F56" s="2">
        <v>308</v>
      </c>
      <c r="G56" s="2">
        <f t="shared" si="1"/>
        <v>308</v>
      </c>
    </row>
    <row r="57" spans="1:7" x14ac:dyDescent="0.25">
      <c r="A57" t="s">
        <v>59</v>
      </c>
      <c r="B57" t="s">
        <v>8</v>
      </c>
      <c r="C57" s="1">
        <v>44651</v>
      </c>
      <c r="D57" s="1">
        <v>44652</v>
      </c>
      <c r="E57">
        <f t="shared" si="0"/>
        <v>1</v>
      </c>
      <c r="F57" s="2">
        <f>24982.65+27414.03</f>
        <v>52396.68</v>
      </c>
      <c r="G57" s="2">
        <f t="shared" si="1"/>
        <v>52396.68</v>
      </c>
    </row>
    <row r="58" spans="1:7" x14ac:dyDescent="0.25">
      <c r="A58" t="s">
        <v>60</v>
      </c>
      <c r="B58" t="s">
        <v>14</v>
      </c>
      <c r="C58" s="1">
        <v>44651</v>
      </c>
      <c r="D58" s="1">
        <v>44652</v>
      </c>
      <c r="E58">
        <f t="shared" si="0"/>
        <v>1</v>
      </c>
      <c r="F58" s="2">
        <v>151.80000000000001</v>
      </c>
      <c r="G58" s="2">
        <f t="shared" si="1"/>
        <v>151.80000000000001</v>
      </c>
    </row>
    <row r="59" spans="1:7" x14ac:dyDescent="0.25">
      <c r="A59" t="s">
        <v>61</v>
      </c>
      <c r="B59" t="s">
        <v>8</v>
      </c>
      <c r="C59" s="1">
        <v>44651</v>
      </c>
      <c r="D59" s="1">
        <v>44652</v>
      </c>
      <c r="E59">
        <f t="shared" si="0"/>
        <v>1</v>
      </c>
      <c r="F59">
        <f>2957.28+1583.84</f>
        <v>4541.12</v>
      </c>
      <c r="G59" s="2">
        <f t="shared" si="1"/>
        <v>4541.12</v>
      </c>
    </row>
    <row r="60" spans="1:7" x14ac:dyDescent="0.25">
      <c r="A60" t="s">
        <v>62</v>
      </c>
      <c r="B60" t="s">
        <v>8</v>
      </c>
      <c r="C60" s="1">
        <v>44651</v>
      </c>
      <c r="D60" s="1">
        <v>44652</v>
      </c>
      <c r="E60">
        <f t="shared" si="0"/>
        <v>1</v>
      </c>
      <c r="F60" s="2">
        <v>1039.3</v>
      </c>
      <c r="G60" s="2">
        <f t="shared" si="1"/>
        <v>1039.3</v>
      </c>
    </row>
    <row r="61" spans="1:7" x14ac:dyDescent="0.25">
      <c r="A61" t="s">
        <v>63</v>
      </c>
      <c r="B61" t="s">
        <v>8</v>
      </c>
      <c r="C61" s="1">
        <v>44651</v>
      </c>
      <c r="D61" s="1">
        <v>44652</v>
      </c>
      <c r="E61">
        <f t="shared" si="0"/>
        <v>1</v>
      </c>
      <c r="F61" s="2">
        <f>654.97+202.54</f>
        <v>857.51</v>
      </c>
      <c r="G61" s="2">
        <f t="shared" si="1"/>
        <v>857.51</v>
      </c>
    </row>
    <row r="62" spans="1:7" x14ac:dyDescent="0.25">
      <c r="A62" t="s">
        <v>64</v>
      </c>
      <c r="B62" t="s">
        <v>8</v>
      </c>
      <c r="C62" s="1">
        <v>44651</v>
      </c>
      <c r="D62" s="1">
        <v>44652</v>
      </c>
      <c r="E62">
        <f t="shared" si="0"/>
        <v>1</v>
      </c>
      <c r="F62" s="2">
        <v>400.51</v>
      </c>
      <c r="G62" s="2">
        <f t="shared" si="1"/>
        <v>400.51</v>
      </c>
    </row>
    <row r="63" spans="1:7" x14ac:dyDescent="0.25">
      <c r="A63" t="s">
        <v>65</v>
      </c>
      <c r="B63" t="s">
        <v>8</v>
      </c>
      <c r="C63" s="1">
        <v>44651</v>
      </c>
      <c r="D63" s="1">
        <v>44652</v>
      </c>
      <c r="E63">
        <f t="shared" si="0"/>
        <v>1</v>
      </c>
      <c r="F63" s="2">
        <f>1322+3333.22</f>
        <v>4655.2199999999993</v>
      </c>
      <c r="G63" s="2">
        <f t="shared" si="1"/>
        <v>4655.2199999999993</v>
      </c>
    </row>
    <row r="64" spans="1:7" x14ac:dyDescent="0.25">
      <c r="A64" t="s">
        <v>66</v>
      </c>
      <c r="B64" t="s">
        <v>8</v>
      </c>
      <c r="C64" s="1">
        <v>44651</v>
      </c>
      <c r="D64" s="1">
        <v>44652</v>
      </c>
      <c r="E64">
        <f t="shared" si="0"/>
        <v>1</v>
      </c>
      <c r="F64" s="2">
        <v>120</v>
      </c>
      <c r="G64" s="2">
        <f t="shared" si="1"/>
        <v>120</v>
      </c>
    </row>
    <row r="65" spans="1:7" x14ac:dyDescent="0.25">
      <c r="A65" t="s">
        <v>67</v>
      </c>
      <c r="B65" t="s">
        <v>14</v>
      </c>
      <c r="C65" s="1">
        <v>44651</v>
      </c>
      <c r="D65" s="1">
        <v>44652</v>
      </c>
      <c r="E65">
        <f t="shared" si="0"/>
        <v>1</v>
      </c>
      <c r="F65" s="2">
        <v>5.28</v>
      </c>
      <c r="G65" s="2">
        <f t="shared" si="1"/>
        <v>5.28</v>
      </c>
    </row>
    <row r="66" spans="1:7" x14ac:dyDescent="0.25">
      <c r="A66" t="s">
        <v>68</v>
      </c>
      <c r="B66" t="s">
        <v>8</v>
      </c>
      <c r="C66" s="1">
        <v>44651</v>
      </c>
      <c r="D66" s="1">
        <v>44652</v>
      </c>
      <c r="E66">
        <f t="shared" si="0"/>
        <v>1</v>
      </c>
      <c r="F66" s="2">
        <v>12262.68</v>
      </c>
      <c r="G66" s="2">
        <f t="shared" si="1"/>
        <v>12262.68</v>
      </c>
    </row>
    <row r="67" spans="1:7" x14ac:dyDescent="0.25">
      <c r="A67" t="s">
        <v>69</v>
      </c>
      <c r="B67" t="s">
        <v>8</v>
      </c>
      <c r="C67" s="1">
        <v>44651</v>
      </c>
      <c r="D67" s="1">
        <v>44652</v>
      </c>
      <c r="E67">
        <f t="shared" si="0"/>
        <v>1</v>
      </c>
      <c r="F67" s="2">
        <v>2932.16</v>
      </c>
      <c r="G67" s="2">
        <f t="shared" si="1"/>
        <v>2932.16</v>
      </c>
    </row>
    <row r="68" spans="1:7" x14ac:dyDescent="0.25">
      <c r="A68" t="s">
        <v>70</v>
      </c>
      <c r="B68" t="s">
        <v>8</v>
      </c>
      <c r="C68" s="1">
        <v>44651</v>
      </c>
      <c r="D68" s="1">
        <v>44652</v>
      </c>
      <c r="E68">
        <f t="shared" ref="E68:E78" si="2">D68-C68</f>
        <v>1</v>
      </c>
      <c r="F68" s="2">
        <v>700</v>
      </c>
      <c r="G68" s="2">
        <f t="shared" ref="G68:G131" si="3">F68*E68</f>
        <v>700</v>
      </c>
    </row>
    <row r="69" spans="1:7" x14ac:dyDescent="0.25">
      <c r="A69" t="s">
        <v>62</v>
      </c>
      <c r="B69" t="s">
        <v>8</v>
      </c>
      <c r="C69" s="1">
        <v>44651</v>
      </c>
      <c r="D69" s="1">
        <v>44652</v>
      </c>
      <c r="E69">
        <f t="shared" si="2"/>
        <v>1</v>
      </c>
      <c r="F69" s="2">
        <v>2305.1999999999998</v>
      </c>
      <c r="G69" s="2">
        <f t="shared" si="3"/>
        <v>2305.1999999999998</v>
      </c>
    </row>
    <row r="70" spans="1:7" x14ac:dyDescent="0.25">
      <c r="A70" t="s">
        <v>71</v>
      </c>
      <c r="B70" t="s">
        <v>8</v>
      </c>
      <c r="C70" s="1">
        <v>44652</v>
      </c>
      <c r="D70" s="1">
        <v>44652</v>
      </c>
      <c r="E70">
        <f t="shared" si="2"/>
        <v>0</v>
      </c>
      <c r="F70">
        <f>2452.43+3027</f>
        <v>5479.43</v>
      </c>
      <c r="G70" s="2">
        <f t="shared" si="3"/>
        <v>0</v>
      </c>
    </row>
    <row r="71" spans="1:7" x14ac:dyDescent="0.25">
      <c r="A71" t="s">
        <v>9</v>
      </c>
      <c r="B71" t="s">
        <v>10</v>
      </c>
      <c r="C71" s="1">
        <v>44652</v>
      </c>
      <c r="D71" s="1">
        <v>44652</v>
      </c>
      <c r="E71">
        <f t="shared" si="2"/>
        <v>0</v>
      </c>
      <c r="F71" s="2">
        <v>4779.68</v>
      </c>
      <c r="G71" s="2">
        <f t="shared" si="3"/>
        <v>0</v>
      </c>
    </row>
    <row r="72" spans="1:7" x14ac:dyDescent="0.25">
      <c r="A72" t="s">
        <v>72</v>
      </c>
      <c r="B72" t="s">
        <v>10</v>
      </c>
      <c r="C72" s="1">
        <v>44651</v>
      </c>
      <c r="D72" s="1">
        <v>44652</v>
      </c>
      <c r="E72">
        <f t="shared" si="2"/>
        <v>1</v>
      </c>
      <c r="F72" s="2">
        <v>48607.96</v>
      </c>
      <c r="G72" s="2">
        <f t="shared" si="3"/>
        <v>48607.96</v>
      </c>
    </row>
    <row r="73" spans="1:7" x14ac:dyDescent="0.25">
      <c r="A73" t="s">
        <v>73</v>
      </c>
      <c r="B73" t="s">
        <v>10</v>
      </c>
      <c r="C73" s="1">
        <v>44651</v>
      </c>
      <c r="D73" s="1">
        <v>44652</v>
      </c>
      <c r="E73">
        <f t="shared" si="2"/>
        <v>1</v>
      </c>
      <c r="F73" s="2">
        <v>10878.7</v>
      </c>
      <c r="G73" s="2">
        <f t="shared" si="3"/>
        <v>10878.7</v>
      </c>
    </row>
    <row r="74" spans="1:7" x14ac:dyDescent="0.25">
      <c r="A74" t="s">
        <v>74</v>
      </c>
      <c r="B74" t="s">
        <v>8</v>
      </c>
      <c r="C74" s="1">
        <v>44651</v>
      </c>
      <c r="D74" s="1">
        <v>44652</v>
      </c>
      <c r="E74">
        <f t="shared" si="2"/>
        <v>1</v>
      </c>
      <c r="F74" s="2">
        <v>31.8</v>
      </c>
      <c r="G74" s="2">
        <f t="shared" si="3"/>
        <v>31.8</v>
      </c>
    </row>
    <row r="75" spans="1:7" x14ac:dyDescent="0.25">
      <c r="A75" t="s">
        <v>75</v>
      </c>
      <c r="B75" t="s">
        <v>8</v>
      </c>
      <c r="C75" s="1">
        <v>44651</v>
      </c>
      <c r="D75" s="1">
        <v>44652</v>
      </c>
      <c r="E75">
        <f t="shared" si="2"/>
        <v>1</v>
      </c>
      <c r="F75" s="2">
        <v>24790.5</v>
      </c>
      <c r="G75" s="2">
        <f t="shared" si="3"/>
        <v>24790.5</v>
      </c>
    </row>
    <row r="76" spans="1:7" x14ac:dyDescent="0.25">
      <c r="A76" t="s">
        <v>40</v>
      </c>
      <c r="B76" t="s">
        <v>10</v>
      </c>
      <c r="C76" s="1">
        <v>44651</v>
      </c>
      <c r="D76" s="1">
        <v>44657</v>
      </c>
      <c r="E76">
        <f t="shared" si="2"/>
        <v>6</v>
      </c>
      <c r="F76" s="2">
        <v>112250</v>
      </c>
      <c r="G76" s="2">
        <f t="shared" si="3"/>
        <v>673500</v>
      </c>
    </row>
    <row r="77" spans="1:7" x14ac:dyDescent="0.25">
      <c r="A77" t="s">
        <v>40</v>
      </c>
      <c r="B77" t="s">
        <v>10</v>
      </c>
      <c r="C77" s="1">
        <v>44651</v>
      </c>
      <c r="D77" s="1">
        <v>44664</v>
      </c>
      <c r="E77">
        <f t="shared" si="2"/>
        <v>13</v>
      </c>
      <c r="F77" s="2">
        <v>112250</v>
      </c>
      <c r="G77" s="2">
        <f t="shared" si="3"/>
        <v>1459250</v>
      </c>
    </row>
    <row r="78" spans="1:7" x14ac:dyDescent="0.25">
      <c r="A78" t="s">
        <v>40</v>
      </c>
      <c r="B78" t="s">
        <v>10</v>
      </c>
      <c r="C78" s="1">
        <v>44651</v>
      </c>
      <c r="D78" s="1">
        <v>44673</v>
      </c>
      <c r="E78">
        <f t="shared" si="2"/>
        <v>22</v>
      </c>
      <c r="F78" s="2">
        <v>113000</v>
      </c>
      <c r="G78" s="2">
        <f t="shared" si="3"/>
        <v>2486000</v>
      </c>
    </row>
    <row r="79" spans="1:7" x14ac:dyDescent="0.25">
      <c r="A79" t="s">
        <v>76</v>
      </c>
      <c r="B79" t="s">
        <v>8</v>
      </c>
      <c r="C79" s="1">
        <v>44651</v>
      </c>
      <c r="D79" s="1">
        <v>44673</v>
      </c>
      <c r="E79">
        <f>D79-C79</f>
        <v>22</v>
      </c>
      <c r="F79" s="2">
        <v>7782</v>
      </c>
      <c r="G79" s="2">
        <f t="shared" si="3"/>
        <v>171204</v>
      </c>
    </row>
    <row r="80" spans="1:7" x14ac:dyDescent="0.25">
      <c r="A80" t="s">
        <v>77</v>
      </c>
      <c r="B80" t="s">
        <v>10</v>
      </c>
      <c r="C80" s="1">
        <v>44651</v>
      </c>
      <c r="D80" s="1">
        <v>44673</v>
      </c>
      <c r="E80">
        <f t="shared" ref="E80:E143" si="4">D80-C80</f>
        <v>22</v>
      </c>
      <c r="F80" s="2">
        <v>42</v>
      </c>
      <c r="G80" s="2">
        <f t="shared" si="3"/>
        <v>924</v>
      </c>
    </row>
    <row r="81" spans="1:7" x14ac:dyDescent="0.25">
      <c r="A81" t="s">
        <v>78</v>
      </c>
      <c r="B81" t="s">
        <v>14</v>
      </c>
      <c r="C81" s="1">
        <v>44651</v>
      </c>
      <c r="D81" s="1">
        <v>44673</v>
      </c>
      <c r="E81">
        <f t="shared" si="4"/>
        <v>22</v>
      </c>
      <c r="F81" s="2">
        <v>357.2</v>
      </c>
      <c r="G81" s="2">
        <f t="shared" si="3"/>
        <v>7858.4</v>
      </c>
    </row>
    <row r="82" spans="1:7" x14ac:dyDescent="0.25">
      <c r="A82" t="s">
        <v>79</v>
      </c>
      <c r="B82" t="s">
        <v>8</v>
      </c>
      <c r="C82" s="1">
        <v>44651</v>
      </c>
      <c r="D82" s="1">
        <v>44673</v>
      </c>
      <c r="E82">
        <f t="shared" si="4"/>
        <v>22</v>
      </c>
      <c r="F82" s="2">
        <v>16166.28</v>
      </c>
      <c r="G82" s="2">
        <f t="shared" si="3"/>
        <v>355658.16000000003</v>
      </c>
    </row>
    <row r="83" spans="1:7" x14ac:dyDescent="0.25">
      <c r="A83" t="s">
        <v>80</v>
      </c>
      <c r="B83" t="s">
        <v>8</v>
      </c>
      <c r="C83" s="1">
        <v>44684</v>
      </c>
      <c r="D83" s="1">
        <v>44684</v>
      </c>
      <c r="E83">
        <f t="shared" si="4"/>
        <v>0</v>
      </c>
      <c r="F83" s="2">
        <v>8344.19</v>
      </c>
      <c r="G83" s="2">
        <f t="shared" si="3"/>
        <v>0</v>
      </c>
    </row>
    <row r="84" spans="1:7" x14ac:dyDescent="0.25">
      <c r="A84" t="s">
        <v>45</v>
      </c>
      <c r="B84" t="s">
        <v>8</v>
      </c>
      <c r="C84" s="1">
        <v>44681</v>
      </c>
      <c r="D84" s="1">
        <v>44684</v>
      </c>
      <c r="E84">
        <f t="shared" si="4"/>
        <v>3</v>
      </c>
      <c r="F84" s="2">
        <v>650</v>
      </c>
      <c r="G84" s="2">
        <f t="shared" si="3"/>
        <v>1950</v>
      </c>
    </row>
    <row r="85" spans="1:7" x14ac:dyDescent="0.25">
      <c r="A85" t="s">
        <v>69</v>
      </c>
      <c r="B85" t="s">
        <v>8</v>
      </c>
      <c r="C85" s="1">
        <v>44681</v>
      </c>
      <c r="D85" s="1">
        <v>44684</v>
      </c>
      <c r="E85">
        <f t="shared" si="4"/>
        <v>3</v>
      </c>
      <c r="F85" s="2">
        <v>2932.16</v>
      </c>
      <c r="G85" s="2">
        <f t="shared" si="3"/>
        <v>8796.48</v>
      </c>
    </row>
    <row r="86" spans="1:7" x14ac:dyDescent="0.25">
      <c r="A86" t="s">
        <v>81</v>
      </c>
      <c r="B86" t="s">
        <v>10</v>
      </c>
      <c r="C86" s="1">
        <v>44681</v>
      </c>
      <c r="D86" s="1">
        <v>44684</v>
      </c>
      <c r="E86">
        <f t="shared" si="4"/>
        <v>3</v>
      </c>
      <c r="F86" s="2">
        <v>43266.46</v>
      </c>
      <c r="G86" s="2">
        <f t="shared" si="3"/>
        <v>129799.38</v>
      </c>
    </row>
    <row r="87" spans="1:7" x14ac:dyDescent="0.25">
      <c r="A87" t="s">
        <v>82</v>
      </c>
      <c r="B87" t="s">
        <v>8</v>
      </c>
      <c r="C87" s="1">
        <v>44681</v>
      </c>
      <c r="D87" s="1">
        <v>44684</v>
      </c>
      <c r="E87">
        <f t="shared" si="4"/>
        <v>3</v>
      </c>
      <c r="F87" s="2">
        <v>29232.89</v>
      </c>
      <c r="G87" s="2">
        <f t="shared" si="3"/>
        <v>87698.67</v>
      </c>
    </row>
    <row r="88" spans="1:7" x14ac:dyDescent="0.25">
      <c r="A88" t="s">
        <v>52</v>
      </c>
      <c r="B88" t="s">
        <v>10</v>
      </c>
      <c r="C88" s="1">
        <v>44681</v>
      </c>
      <c r="D88" s="1">
        <v>44684</v>
      </c>
      <c r="E88">
        <f t="shared" si="4"/>
        <v>3</v>
      </c>
      <c r="F88" s="2">
        <v>47.5</v>
      </c>
      <c r="G88" s="2">
        <f t="shared" si="3"/>
        <v>142.5</v>
      </c>
    </row>
    <row r="89" spans="1:7" x14ac:dyDescent="0.25">
      <c r="A89" t="s">
        <v>13</v>
      </c>
      <c r="B89" t="s">
        <v>10</v>
      </c>
      <c r="C89" s="1">
        <v>44681</v>
      </c>
      <c r="D89" s="1">
        <v>44684</v>
      </c>
      <c r="E89">
        <f t="shared" si="4"/>
        <v>3</v>
      </c>
      <c r="F89" s="2">
        <v>11872.13</v>
      </c>
      <c r="G89" s="2">
        <f t="shared" si="3"/>
        <v>35616.39</v>
      </c>
    </row>
    <row r="90" spans="1:7" x14ac:dyDescent="0.25">
      <c r="A90" t="s">
        <v>73</v>
      </c>
      <c r="B90" t="s">
        <v>10</v>
      </c>
      <c r="C90" s="1">
        <v>44681</v>
      </c>
      <c r="D90" s="1">
        <v>44684</v>
      </c>
      <c r="E90">
        <f t="shared" si="4"/>
        <v>3</v>
      </c>
      <c r="F90" s="2">
        <v>7638.23</v>
      </c>
      <c r="G90" s="2">
        <f t="shared" si="3"/>
        <v>22914.69</v>
      </c>
    </row>
    <row r="91" spans="1:7" x14ac:dyDescent="0.25">
      <c r="A91" t="s">
        <v>83</v>
      </c>
      <c r="B91" t="s">
        <v>10</v>
      </c>
      <c r="C91" s="1">
        <v>44681</v>
      </c>
      <c r="D91" s="1">
        <v>44684</v>
      </c>
      <c r="E91">
        <f t="shared" si="4"/>
        <v>3</v>
      </c>
      <c r="F91" s="2">
        <v>6454.5</v>
      </c>
      <c r="G91" s="2">
        <f t="shared" si="3"/>
        <v>19363.5</v>
      </c>
    </row>
    <row r="92" spans="1:7" x14ac:dyDescent="0.25">
      <c r="A92" t="s">
        <v>84</v>
      </c>
      <c r="B92" t="s">
        <v>8</v>
      </c>
      <c r="C92" s="1">
        <v>44681</v>
      </c>
      <c r="D92" s="1">
        <v>44684</v>
      </c>
      <c r="E92">
        <f t="shared" si="4"/>
        <v>3</v>
      </c>
      <c r="F92" s="2">
        <v>1196.68</v>
      </c>
      <c r="G92" s="2">
        <f t="shared" si="3"/>
        <v>3590.04</v>
      </c>
    </row>
    <row r="93" spans="1:7" x14ac:dyDescent="0.25">
      <c r="A93" t="s">
        <v>17</v>
      </c>
      <c r="B93" t="s">
        <v>8</v>
      </c>
      <c r="C93" s="1">
        <v>44681</v>
      </c>
      <c r="D93" s="1">
        <v>44684</v>
      </c>
      <c r="E93">
        <f t="shared" si="4"/>
        <v>3</v>
      </c>
      <c r="F93" s="2">
        <v>413.25</v>
      </c>
      <c r="G93" s="2">
        <f t="shared" si="3"/>
        <v>1239.75</v>
      </c>
    </row>
    <row r="94" spans="1:7" x14ac:dyDescent="0.25">
      <c r="A94" t="s">
        <v>49</v>
      </c>
      <c r="B94" t="s">
        <v>8</v>
      </c>
      <c r="C94" s="1">
        <v>44681</v>
      </c>
      <c r="D94" s="1">
        <v>44684</v>
      </c>
      <c r="E94">
        <f t="shared" si="4"/>
        <v>3</v>
      </c>
      <c r="F94" s="2">
        <v>28350.74</v>
      </c>
      <c r="G94" s="2">
        <f t="shared" si="3"/>
        <v>85052.22</v>
      </c>
    </row>
    <row r="95" spans="1:7" x14ac:dyDescent="0.25">
      <c r="A95" t="s">
        <v>85</v>
      </c>
      <c r="B95" t="s">
        <v>10</v>
      </c>
      <c r="C95" s="1">
        <v>44681</v>
      </c>
      <c r="D95" s="1">
        <v>44684</v>
      </c>
      <c r="E95">
        <f t="shared" si="4"/>
        <v>3</v>
      </c>
      <c r="F95" s="2">
        <v>224.1</v>
      </c>
      <c r="G95" s="2">
        <f t="shared" si="3"/>
        <v>672.3</v>
      </c>
    </row>
    <row r="96" spans="1:7" x14ac:dyDescent="0.25">
      <c r="A96" t="s">
        <v>86</v>
      </c>
      <c r="B96" t="s">
        <v>8</v>
      </c>
      <c r="C96" s="1">
        <v>44681</v>
      </c>
      <c r="D96" s="1">
        <v>44684</v>
      </c>
      <c r="E96">
        <f t="shared" si="4"/>
        <v>3</v>
      </c>
      <c r="F96" s="2">
        <v>366</v>
      </c>
      <c r="G96" s="2">
        <f t="shared" si="3"/>
        <v>1098</v>
      </c>
    </row>
    <row r="97" spans="1:7" x14ac:dyDescent="0.25">
      <c r="A97" t="s">
        <v>87</v>
      </c>
      <c r="B97" t="s">
        <v>14</v>
      </c>
      <c r="C97" s="1">
        <v>44681</v>
      </c>
      <c r="D97" s="1">
        <v>44684</v>
      </c>
      <c r="E97">
        <f t="shared" si="4"/>
        <v>3</v>
      </c>
      <c r="F97" s="2">
        <v>267</v>
      </c>
      <c r="G97" s="2">
        <f t="shared" si="3"/>
        <v>801</v>
      </c>
    </row>
    <row r="98" spans="1:7" x14ac:dyDescent="0.25">
      <c r="A98" t="s">
        <v>88</v>
      </c>
      <c r="B98" t="s">
        <v>8</v>
      </c>
      <c r="C98" s="1">
        <v>44681</v>
      </c>
      <c r="D98" s="1">
        <v>44684</v>
      </c>
      <c r="E98">
        <f t="shared" si="4"/>
        <v>3</v>
      </c>
      <c r="F98" s="2">
        <v>16486.86</v>
      </c>
      <c r="G98" s="2">
        <f t="shared" si="3"/>
        <v>49460.58</v>
      </c>
    </row>
    <row r="99" spans="1:7" x14ac:dyDescent="0.25">
      <c r="A99" t="s">
        <v>24</v>
      </c>
      <c r="B99" t="s">
        <v>14</v>
      </c>
      <c r="C99" s="1">
        <v>44681</v>
      </c>
      <c r="D99" s="1">
        <v>44684</v>
      </c>
      <c r="E99">
        <f t="shared" si="4"/>
        <v>3</v>
      </c>
      <c r="F99" s="2">
        <v>1111.67</v>
      </c>
      <c r="G99" s="2">
        <f t="shared" si="3"/>
        <v>3335.01</v>
      </c>
    </row>
    <row r="100" spans="1:7" x14ac:dyDescent="0.25">
      <c r="A100" t="s">
        <v>89</v>
      </c>
      <c r="B100" t="s">
        <v>14</v>
      </c>
      <c r="C100" s="1">
        <v>44681</v>
      </c>
      <c r="D100" s="1">
        <v>44684</v>
      </c>
      <c r="E100">
        <f t="shared" si="4"/>
        <v>3</v>
      </c>
      <c r="F100" s="2">
        <v>1620</v>
      </c>
      <c r="G100" s="2">
        <f t="shared" si="3"/>
        <v>4860</v>
      </c>
    </row>
    <row r="101" spans="1:7" x14ac:dyDescent="0.25">
      <c r="A101" t="s">
        <v>26</v>
      </c>
      <c r="B101" t="s">
        <v>8</v>
      </c>
      <c r="C101" s="1">
        <v>44681</v>
      </c>
      <c r="D101" s="1">
        <v>44684</v>
      </c>
      <c r="E101">
        <f t="shared" si="4"/>
        <v>3</v>
      </c>
      <c r="F101" s="2">
        <v>2776.94</v>
      </c>
      <c r="G101" s="2">
        <f t="shared" si="3"/>
        <v>8330.82</v>
      </c>
    </row>
    <row r="102" spans="1:7" x14ac:dyDescent="0.25">
      <c r="A102" t="s">
        <v>27</v>
      </c>
      <c r="B102" t="s">
        <v>14</v>
      </c>
      <c r="C102" s="1">
        <v>44681</v>
      </c>
      <c r="D102" s="1">
        <v>44684</v>
      </c>
      <c r="E102">
        <f t="shared" si="4"/>
        <v>3</v>
      </c>
      <c r="F102" s="2">
        <v>60276.51</v>
      </c>
      <c r="G102" s="2">
        <f t="shared" si="3"/>
        <v>180829.53</v>
      </c>
    </row>
    <row r="103" spans="1:7" x14ac:dyDescent="0.25">
      <c r="A103" t="s">
        <v>60</v>
      </c>
      <c r="B103" t="s">
        <v>14</v>
      </c>
      <c r="C103" s="1">
        <v>44681</v>
      </c>
      <c r="D103" s="1">
        <v>44684</v>
      </c>
      <c r="E103">
        <f t="shared" si="4"/>
        <v>3</v>
      </c>
      <c r="F103" s="2">
        <v>217.58</v>
      </c>
      <c r="G103" s="2">
        <f t="shared" si="3"/>
        <v>652.74</v>
      </c>
    </row>
    <row r="104" spans="1:7" x14ac:dyDescent="0.25">
      <c r="A104" t="s">
        <v>28</v>
      </c>
      <c r="B104" t="s">
        <v>8</v>
      </c>
      <c r="C104" s="1">
        <v>44681</v>
      </c>
      <c r="D104" s="1">
        <v>44684</v>
      </c>
      <c r="E104">
        <f t="shared" si="4"/>
        <v>3</v>
      </c>
      <c r="F104" s="2">
        <v>21299.91</v>
      </c>
      <c r="G104" s="2">
        <f t="shared" si="3"/>
        <v>63899.729999999996</v>
      </c>
    </row>
    <row r="105" spans="1:7" x14ac:dyDescent="0.25">
      <c r="A105" t="s">
        <v>90</v>
      </c>
      <c r="B105" t="s">
        <v>8</v>
      </c>
      <c r="C105" s="1">
        <v>44681</v>
      </c>
      <c r="D105" s="1">
        <v>44684</v>
      </c>
      <c r="E105">
        <f t="shared" si="4"/>
        <v>3</v>
      </c>
      <c r="F105" s="2">
        <v>32.79</v>
      </c>
      <c r="G105" s="2">
        <f t="shared" si="3"/>
        <v>98.37</v>
      </c>
    </row>
    <row r="106" spans="1:7" x14ac:dyDescent="0.25">
      <c r="A106" t="s">
        <v>55</v>
      </c>
      <c r="B106" t="s">
        <v>8</v>
      </c>
      <c r="C106" s="1">
        <v>44681</v>
      </c>
      <c r="D106" s="1">
        <v>44684</v>
      </c>
      <c r="E106">
        <f t="shared" si="4"/>
        <v>3</v>
      </c>
      <c r="F106" s="2">
        <v>25715.55</v>
      </c>
      <c r="G106" s="2">
        <f t="shared" si="3"/>
        <v>77146.649999999994</v>
      </c>
    </row>
    <row r="107" spans="1:7" x14ac:dyDescent="0.25">
      <c r="A107" t="s">
        <v>29</v>
      </c>
      <c r="B107" t="s">
        <v>8</v>
      </c>
      <c r="C107" s="1">
        <v>44681</v>
      </c>
      <c r="D107" s="1">
        <v>44684</v>
      </c>
      <c r="E107">
        <f t="shared" si="4"/>
        <v>3</v>
      </c>
      <c r="F107" s="2">
        <v>1781</v>
      </c>
      <c r="G107" s="2">
        <f t="shared" si="3"/>
        <v>5343</v>
      </c>
    </row>
    <row r="108" spans="1:7" x14ac:dyDescent="0.25">
      <c r="A108" t="s">
        <v>57</v>
      </c>
      <c r="B108" t="s">
        <v>8</v>
      </c>
      <c r="C108" s="1">
        <v>44681</v>
      </c>
      <c r="D108" s="1">
        <v>44684</v>
      </c>
      <c r="E108">
        <f t="shared" si="4"/>
        <v>3</v>
      </c>
      <c r="F108" s="2">
        <v>2696</v>
      </c>
      <c r="G108" s="2">
        <f t="shared" si="3"/>
        <v>8088</v>
      </c>
    </row>
    <row r="109" spans="1:7" x14ac:dyDescent="0.25">
      <c r="A109" t="s">
        <v>91</v>
      </c>
      <c r="B109" t="s">
        <v>8</v>
      </c>
      <c r="C109" s="1">
        <v>44681</v>
      </c>
      <c r="D109" s="1">
        <v>44684</v>
      </c>
      <c r="E109">
        <f t="shared" si="4"/>
        <v>3</v>
      </c>
      <c r="F109" s="2">
        <v>3250</v>
      </c>
      <c r="G109" s="2">
        <f t="shared" si="3"/>
        <v>9750</v>
      </c>
    </row>
    <row r="110" spans="1:7" x14ac:dyDescent="0.25">
      <c r="A110" t="s">
        <v>51</v>
      </c>
      <c r="B110" t="s">
        <v>8</v>
      </c>
      <c r="C110" s="1">
        <v>44681</v>
      </c>
      <c r="D110" s="1">
        <v>44684</v>
      </c>
      <c r="E110">
        <f t="shared" si="4"/>
        <v>3</v>
      </c>
      <c r="F110" s="2">
        <v>106762.43</v>
      </c>
      <c r="G110" s="2">
        <f t="shared" si="3"/>
        <v>320287.28999999998</v>
      </c>
    </row>
    <row r="111" spans="1:7" x14ac:dyDescent="0.25">
      <c r="A111" t="s">
        <v>65</v>
      </c>
      <c r="B111" t="s">
        <v>8</v>
      </c>
      <c r="C111" s="1">
        <v>44681</v>
      </c>
      <c r="D111" s="1">
        <v>44684</v>
      </c>
      <c r="E111">
        <f t="shared" si="4"/>
        <v>3</v>
      </c>
      <c r="F111" s="2">
        <v>3333.22</v>
      </c>
      <c r="G111" s="2">
        <f t="shared" si="3"/>
        <v>9999.66</v>
      </c>
    </row>
    <row r="112" spans="1:7" x14ac:dyDescent="0.25">
      <c r="A112" t="s">
        <v>92</v>
      </c>
      <c r="B112" t="s">
        <v>8</v>
      </c>
      <c r="C112" s="1">
        <v>44681</v>
      </c>
      <c r="D112" s="1">
        <v>44684</v>
      </c>
      <c r="E112">
        <f t="shared" si="4"/>
        <v>3</v>
      </c>
      <c r="F112" s="2">
        <v>980</v>
      </c>
      <c r="G112" s="2">
        <f t="shared" si="3"/>
        <v>2940</v>
      </c>
    </row>
    <row r="113" spans="1:7" x14ac:dyDescent="0.25">
      <c r="A113" t="s">
        <v>44</v>
      </c>
      <c r="B113" t="s">
        <v>8</v>
      </c>
      <c r="C113" s="1">
        <v>44681</v>
      </c>
      <c r="D113" s="1">
        <v>44684</v>
      </c>
      <c r="E113">
        <f t="shared" si="4"/>
        <v>3</v>
      </c>
      <c r="F113" s="2">
        <v>6500</v>
      </c>
      <c r="G113" s="2">
        <f t="shared" si="3"/>
        <v>19500</v>
      </c>
    </row>
    <row r="114" spans="1:7" x14ac:dyDescent="0.25">
      <c r="A114" t="s">
        <v>31</v>
      </c>
      <c r="B114" t="s">
        <v>8</v>
      </c>
      <c r="C114" s="1">
        <v>44681</v>
      </c>
      <c r="D114" s="1">
        <v>44684</v>
      </c>
      <c r="E114">
        <f t="shared" si="4"/>
        <v>3</v>
      </c>
      <c r="F114" s="2">
        <v>11430.5</v>
      </c>
      <c r="G114" s="2">
        <f t="shared" si="3"/>
        <v>34291.5</v>
      </c>
    </row>
    <row r="115" spans="1:7" x14ac:dyDescent="0.25">
      <c r="A115" t="s">
        <v>93</v>
      </c>
      <c r="B115" t="s">
        <v>8</v>
      </c>
      <c r="C115" s="1">
        <v>44681</v>
      </c>
      <c r="D115" s="1">
        <v>44684</v>
      </c>
      <c r="E115">
        <f t="shared" si="4"/>
        <v>3</v>
      </c>
      <c r="F115" s="2">
        <v>1525</v>
      </c>
      <c r="G115" s="2">
        <f t="shared" si="3"/>
        <v>4575</v>
      </c>
    </row>
    <row r="116" spans="1:7" x14ac:dyDescent="0.25">
      <c r="A116" t="s">
        <v>94</v>
      </c>
      <c r="B116" t="s">
        <v>14</v>
      </c>
      <c r="C116" s="1">
        <v>44681</v>
      </c>
      <c r="D116" s="1">
        <v>44684</v>
      </c>
      <c r="E116">
        <f t="shared" si="4"/>
        <v>3</v>
      </c>
      <c r="F116" s="2">
        <v>510</v>
      </c>
      <c r="G116" s="2">
        <f t="shared" si="3"/>
        <v>1530</v>
      </c>
    </row>
    <row r="117" spans="1:7" x14ac:dyDescent="0.25">
      <c r="A117" t="s">
        <v>72</v>
      </c>
      <c r="B117" t="s">
        <v>10</v>
      </c>
      <c r="C117" s="1">
        <v>44681</v>
      </c>
      <c r="D117" s="1">
        <v>44684</v>
      </c>
      <c r="E117">
        <f t="shared" si="4"/>
        <v>3</v>
      </c>
      <c r="F117" s="2">
        <v>53197.85</v>
      </c>
      <c r="G117" s="2">
        <f t="shared" si="3"/>
        <v>159593.54999999999</v>
      </c>
    </row>
    <row r="118" spans="1:7" x14ac:dyDescent="0.25">
      <c r="A118" t="s">
        <v>32</v>
      </c>
      <c r="B118" t="s">
        <v>14</v>
      </c>
      <c r="C118" s="1">
        <v>44681</v>
      </c>
      <c r="D118" s="1">
        <v>44684</v>
      </c>
      <c r="E118">
        <f t="shared" si="4"/>
        <v>3</v>
      </c>
      <c r="F118" s="2">
        <v>2.02</v>
      </c>
      <c r="G118" s="2">
        <f t="shared" si="3"/>
        <v>6.0600000000000005</v>
      </c>
    </row>
    <row r="119" spans="1:7" x14ac:dyDescent="0.25">
      <c r="A119" t="s">
        <v>95</v>
      </c>
      <c r="B119" t="s">
        <v>8</v>
      </c>
      <c r="C119" s="1">
        <v>44681</v>
      </c>
      <c r="D119" s="1">
        <v>44684</v>
      </c>
      <c r="E119">
        <f t="shared" si="4"/>
        <v>3</v>
      </c>
      <c r="F119" s="2">
        <v>3037.11</v>
      </c>
      <c r="G119" s="2">
        <f t="shared" si="3"/>
        <v>9111.33</v>
      </c>
    </row>
    <row r="120" spans="1:7" x14ac:dyDescent="0.25">
      <c r="A120" t="s">
        <v>96</v>
      </c>
      <c r="B120" t="s">
        <v>10</v>
      </c>
      <c r="C120" s="1">
        <v>44681</v>
      </c>
      <c r="D120" s="1">
        <v>44684</v>
      </c>
      <c r="E120">
        <f t="shared" si="4"/>
        <v>3</v>
      </c>
      <c r="F120" s="2">
        <v>2103.15</v>
      </c>
      <c r="G120" s="2">
        <f t="shared" si="3"/>
        <v>6309.4500000000007</v>
      </c>
    </row>
    <row r="121" spans="1:7" x14ac:dyDescent="0.25">
      <c r="A121" t="s">
        <v>97</v>
      </c>
      <c r="B121" t="s">
        <v>14</v>
      </c>
      <c r="C121" s="1">
        <v>44681</v>
      </c>
      <c r="D121" s="1">
        <v>44684</v>
      </c>
      <c r="E121">
        <f t="shared" si="4"/>
        <v>3</v>
      </c>
      <c r="F121" s="2">
        <v>1041.8399999999999</v>
      </c>
      <c r="G121" s="2">
        <f t="shared" si="3"/>
        <v>3125.5199999999995</v>
      </c>
    </row>
    <row r="122" spans="1:7" x14ac:dyDescent="0.25">
      <c r="A122" t="s">
        <v>33</v>
      </c>
      <c r="B122" t="s">
        <v>8</v>
      </c>
      <c r="C122" s="1">
        <v>44681</v>
      </c>
      <c r="D122" s="1">
        <v>44684</v>
      </c>
      <c r="E122">
        <f t="shared" si="4"/>
        <v>3</v>
      </c>
      <c r="F122" s="2">
        <v>3364.82</v>
      </c>
      <c r="G122" s="2">
        <f t="shared" si="3"/>
        <v>10094.460000000001</v>
      </c>
    </row>
    <row r="123" spans="1:7" x14ac:dyDescent="0.25">
      <c r="A123" t="s">
        <v>34</v>
      </c>
      <c r="B123" t="s">
        <v>8</v>
      </c>
      <c r="C123" s="1">
        <v>44681</v>
      </c>
      <c r="D123" s="1">
        <v>44684</v>
      </c>
      <c r="E123">
        <f t="shared" si="4"/>
        <v>3</v>
      </c>
      <c r="F123" s="2">
        <v>756.65</v>
      </c>
      <c r="G123" s="2">
        <f t="shared" si="3"/>
        <v>2269.9499999999998</v>
      </c>
    </row>
    <row r="124" spans="1:7" x14ac:dyDescent="0.25">
      <c r="A124" t="s">
        <v>98</v>
      </c>
      <c r="B124" t="s">
        <v>8</v>
      </c>
      <c r="C124" s="1">
        <v>44681</v>
      </c>
      <c r="D124" s="1">
        <v>44684</v>
      </c>
      <c r="E124">
        <f t="shared" si="4"/>
        <v>3</v>
      </c>
      <c r="F124" s="2">
        <v>400</v>
      </c>
      <c r="G124" s="2">
        <f t="shared" si="3"/>
        <v>1200</v>
      </c>
    </row>
    <row r="125" spans="1:7" x14ac:dyDescent="0.25">
      <c r="A125" t="s">
        <v>58</v>
      </c>
      <c r="B125" t="s">
        <v>8</v>
      </c>
      <c r="C125" s="1">
        <v>44681</v>
      </c>
      <c r="D125" s="1">
        <v>44684</v>
      </c>
      <c r="E125">
        <f t="shared" si="4"/>
        <v>3</v>
      </c>
      <c r="F125" s="2">
        <v>315</v>
      </c>
      <c r="G125" s="2">
        <f t="shared" si="3"/>
        <v>945</v>
      </c>
    </row>
    <row r="126" spans="1:7" x14ac:dyDescent="0.25">
      <c r="A126" t="s">
        <v>99</v>
      </c>
      <c r="B126" t="s">
        <v>8</v>
      </c>
      <c r="C126" s="1">
        <v>44681</v>
      </c>
      <c r="D126" s="1">
        <v>44684</v>
      </c>
      <c r="E126">
        <f t="shared" si="4"/>
        <v>3</v>
      </c>
      <c r="F126" s="2">
        <v>370</v>
      </c>
      <c r="G126" s="2">
        <f t="shared" si="3"/>
        <v>1110</v>
      </c>
    </row>
    <row r="127" spans="1:7" x14ac:dyDescent="0.25">
      <c r="A127" t="s">
        <v>100</v>
      </c>
      <c r="B127" t="s">
        <v>8</v>
      </c>
      <c r="C127" s="1">
        <v>44681</v>
      </c>
      <c r="D127" s="1">
        <v>44684</v>
      </c>
      <c r="E127">
        <f t="shared" si="4"/>
        <v>3</v>
      </c>
      <c r="F127" s="2">
        <v>632</v>
      </c>
      <c r="G127" s="2">
        <f t="shared" si="3"/>
        <v>1896</v>
      </c>
    </row>
    <row r="128" spans="1:7" x14ac:dyDescent="0.25">
      <c r="A128" t="s">
        <v>101</v>
      </c>
      <c r="B128" t="s">
        <v>14</v>
      </c>
      <c r="C128" s="1">
        <v>44681</v>
      </c>
      <c r="D128" s="1">
        <v>44684</v>
      </c>
      <c r="E128">
        <f t="shared" si="4"/>
        <v>3</v>
      </c>
      <c r="F128" s="2">
        <v>354.55</v>
      </c>
      <c r="G128" s="2">
        <f t="shared" si="3"/>
        <v>1063.6500000000001</v>
      </c>
    </row>
    <row r="129" spans="1:7" x14ac:dyDescent="0.25">
      <c r="A129" t="s">
        <v>74</v>
      </c>
      <c r="B129" t="s">
        <v>14</v>
      </c>
      <c r="C129" s="1">
        <v>44681</v>
      </c>
      <c r="D129" s="1">
        <v>44684</v>
      </c>
      <c r="E129">
        <f t="shared" si="4"/>
        <v>3</v>
      </c>
      <c r="F129" s="2">
        <v>2899.23</v>
      </c>
      <c r="G129" s="2">
        <f t="shared" si="3"/>
        <v>8697.69</v>
      </c>
    </row>
    <row r="130" spans="1:7" x14ac:dyDescent="0.25">
      <c r="A130" t="s">
        <v>102</v>
      </c>
      <c r="B130" t="s">
        <v>8</v>
      </c>
      <c r="C130" s="1">
        <v>44681</v>
      </c>
      <c r="D130" s="1">
        <v>44684</v>
      </c>
      <c r="E130">
        <f t="shared" si="4"/>
        <v>3</v>
      </c>
      <c r="F130" s="2">
        <v>475</v>
      </c>
      <c r="G130" s="2">
        <f t="shared" si="3"/>
        <v>1425</v>
      </c>
    </row>
    <row r="131" spans="1:7" x14ac:dyDescent="0.25">
      <c r="A131" t="s">
        <v>78</v>
      </c>
      <c r="B131" t="s">
        <v>14</v>
      </c>
      <c r="C131" s="1">
        <v>44681</v>
      </c>
      <c r="D131" s="1">
        <v>44684</v>
      </c>
      <c r="E131">
        <f t="shared" si="4"/>
        <v>3</v>
      </c>
      <c r="F131" s="2">
        <v>160.59</v>
      </c>
      <c r="G131" s="2">
        <f t="shared" si="3"/>
        <v>481.77</v>
      </c>
    </row>
    <row r="132" spans="1:7" x14ac:dyDescent="0.25">
      <c r="A132" t="s">
        <v>103</v>
      </c>
      <c r="B132" t="s">
        <v>14</v>
      </c>
      <c r="C132" s="1">
        <v>44681</v>
      </c>
      <c r="D132" s="1">
        <v>44686</v>
      </c>
      <c r="E132">
        <f t="shared" si="4"/>
        <v>5</v>
      </c>
      <c r="F132" s="2">
        <v>160</v>
      </c>
      <c r="G132" s="2">
        <f t="shared" ref="G132:G195" si="5">F132*E132</f>
        <v>800</v>
      </c>
    </row>
    <row r="133" spans="1:7" x14ac:dyDescent="0.25">
      <c r="A133" t="s">
        <v>104</v>
      </c>
      <c r="B133" t="s">
        <v>14</v>
      </c>
      <c r="C133" s="1">
        <v>44681</v>
      </c>
      <c r="D133" s="1">
        <v>44686</v>
      </c>
      <c r="E133">
        <f t="shared" si="4"/>
        <v>5</v>
      </c>
      <c r="F133" s="2">
        <v>40.98</v>
      </c>
      <c r="G133" s="2">
        <f t="shared" si="5"/>
        <v>204.89999999999998</v>
      </c>
    </row>
    <row r="134" spans="1:7" x14ac:dyDescent="0.25">
      <c r="A134" t="s">
        <v>19</v>
      </c>
      <c r="B134" t="s">
        <v>10</v>
      </c>
      <c r="C134" s="1">
        <v>44681</v>
      </c>
      <c r="D134" s="1">
        <v>44686</v>
      </c>
      <c r="E134">
        <f t="shared" si="4"/>
        <v>5</v>
      </c>
      <c r="F134" s="2">
        <v>244.4</v>
      </c>
      <c r="G134" s="2">
        <f t="shared" si="5"/>
        <v>1222</v>
      </c>
    </row>
    <row r="135" spans="1:7" x14ac:dyDescent="0.25">
      <c r="A135" t="s">
        <v>105</v>
      </c>
      <c r="B135" t="s">
        <v>8</v>
      </c>
      <c r="C135" s="1">
        <v>44681</v>
      </c>
      <c r="D135" s="1">
        <v>44686</v>
      </c>
      <c r="E135">
        <f t="shared" si="4"/>
        <v>5</v>
      </c>
      <c r="F135" s="2">
        <v>3850</v>
      </c>
      <c r="G135" s="2">
        <f t="shared" si="5"/>
        <v>19250</v>
      </c>
    </row>
    <row r="136" spans="1:7" x14ac:dyDescent="0.25">
      <c r="A136" t="s">
        <v>28</v>
      </c>
      <c r="B136" t="s">
        <v>8</v>
      </c>
      <c r="C136" s="1">
        <v>44681</v>
      </c>
      <c r="D136" s="1">
        <v>44686</v>
      </c>
      <c r="E136">
        <f t="shared" si="4"/>
        <v>5</v>
      </c>
      <c r="F136" s="2">
        <v>1182.77</v>
      </c>
      <c r="G136" s="2">
        <f t="shared" si="5"/>
        <v>5913.85</v>
      </c>
    </row>
    <row r="137" spans="1:7" x14ac:dyDescent="0.25">
      <c r="A137" t="s">
        <v>106</v>
      </c>
      <c r="B137" t="s">
        <v>8</v>
      </c>
      <c r="C137" s="1">
        <v>44681</v>
      </c>
      <c r="D137" s="1">
        <v>44686</v>
      </c>
      <c r="E137">
        <f t="shared" si="4"/>
        <v>5</v>
      </c>
      <c r="F137" s="2">
        <v>904.59</v>
      </c>
      <c r="G137" s="2">
        <f t="shared" si="5"/>
        <v>4522.95</v>
      </c>
    </row>
    <row r="138" spans="1:7" x14ac:dyDescent="0.25">
      <c r="A138" t="s">
        <v>36</v>
      </c>
      <c r="B138" t="s">
        <v>8</v>
      </c>
      <c r="C138" s="1">
        <v>44681</v>
      </c>
      <c r="D138" s="1">
        <v>44686</v>
      </c>
      <c r="E138">
        <f t="shared" si="4"/>
        <v>5</v>
      </c>
      <c r="F138" s="2">
        <v>70</v>
      </c>
      <c r="G138" s="2">
        <f t="shared" si="5"/>
        <v>350</v>
      </c>
    </row>
    <row r="139" spans="1:7" x14ac:dyDescent="0.25">
      <c r="A139" t="s">
        <v>107</v>
      </c>
      <c r="B139" t="s">
        <v>8</v>
      </c>
      <c r="C139" s="1">
        <v>44681</v>
      </c>
      <c r="D139" s="1">
        <v>44686</v>
      </c>
      <c r="E139">
        <f t="shared" si="4"/>
        <v>5</v>
      </c>
      <c r="F139" s="2">
        <v>82</v>
      </c>
      <c r="G139" s="2">
        <f t="shared" si="5"/>
        <v>410</v>
      </c>
    </row>
    <row r="140" spans="1:7" x14ac:dyDescent="0.25">
      <c r="A140" t="s">
        <v>41</v>
      </c>
      <c r="B140" t="s">
        <v>8</v>
      </c>
      <c r="C140" s="1">
        <v>44681</v>
      </c>
      <c r="D140" s="1">
        <v>44686</v>
      </c>
      <c r="E140">
        <f t="shared" si="4"/>
        <v>5</v>
      </c>
      <c r="F140" s="2">
        <v>2674.69</v>
      </c>
      <c r="G140" s="2">
        <f t="shared" si="5"/>
        <v>13373.45</v>
      </c>
    </row>
    <row r="141" spans="1:7" x14ac:dyDescent="0.25">
      <c r="A141" t="s">
        <v>75</v>
      </c>
      <c r="B141" t="s">
        <v>8</v>
      </c>
      <c r="C141" s="1">
        <v>44681</v>
      </c>
      <c r="D141" s="1">
        <v>44684</v>
      </c>
      <c r="E141">
        <f t="shared" si="4"/>
        <v>3</v>
      </c>
      <c r="F141" s="2">
        <v>24965.11</v>
      </c>
      <c r="G141" s="2">
        <f t="shared" si="5"/>
        <v>74895.33</v>
      </c>
    </row>
    <row r="142" spans="1:7" x14ac:dyDescent="0.25">
      <c r="A142" t="s">
        <v>59</v>
      </c>
      <c r="B142" t="s">
        <v>8</v>
      </c>
      <c r="C142" s="1">
        <v>44681</v>
      </c>
      <c r="D142" s="1">
        <v>44684</v>
      </c>
      <c r="E142">
        <f t="shared" si="4"/>
        <v>3</v>
      </c>
      <c r="F142" s="2">
        <v>226706.56</v>
      </c>
      <c r="G142" s="2">
        <f t="shared" si="5"/>
        <v>680119.67999999993</v>
      </c>
    </row>
    <row r="143" spans="1:7" x14ac:dyDescent="0.25">
      <c r="A143" t="s">
        <v>108</v>
      </c>
      <c r="B143" t="s">
        <v>8</v>
      </c>
      <c r="C143" s="1">
        <v>44681</v>
      </c>
      <c r="D143" s="1">
        <v>44685</v>
      </c>
      <c r="E143">
        <f t="shared" si="4"/>
        <v>4</v>
      </c>
      <c r="F143" s="2">
        <v>1237.96</v>
      </c>
      <c r="G143" s="2">
        <f t="shared" si="5"/>
        <v>4951.84</v>
      </c>
    </row>
    <row r="144" spans="1:7" x14ac:dyDescent="0.25">
      <c r="A144" t="s">
        <v>72</v>
      </c>
      <c r="B144" t="s">
        <v>10</v>
      </c>
      <c r="C144" s="1">
        <v>44681</v>
      </c>
      <c r="D144" s="1">
        <v>44685</v>
      </c>
      <c r="E144">
        <f t="shared" ref="E144:E207" si="6">D144-C144</f>
        <v>4</v>
      </c>
      <c r="F144" s="2">
        <v>5580.05</v>
      </c>
      <c r="G144" s="2">
        <f t="shared" si="5"/>
        <v>22320.2</v>
      </c>
    </row>
    <row r="145" spans="1:7" x14ac:dyDescent="0.25">
      <c r="A145" t="s">
        <v>24</v>
      </c>
      <c r="B145" t="s">
        <v>14</v>
      </c>
      <c r="C145" s="1">
        <v>44681</v>
      </c>
      <c r="D145" s="1">
        <v>44685</v>
      </c>
      <c r="E145">
        <f t="shared" si="6"/>
        <v>4</v>
      </c>
      <c r="F145" s="2">
        <v>305.49</v>
      </c>
      <c r="G145" s="2">
        <f t="shared" si="5"/>
        <v>1221.96</v>
      </c>
    </row>
    <row r="146" spans="1:7" x14ac:dyDescent="0.25">
      <c r="A146" t="s">
        <v>41</v>
      </c>
      <c r="B146" t="s">
        <v>8</v>
      </c>
      <c r="C146" s="1">
        <v>44681</v>
      </c>
      <c r="D146" s="1">
        <v>44685</v>
      </c>
      <c r="E146">
        <f t="shared" si="6"/>
        <v>4</v>
      </c>
      <c r="F146" s="2">
        <v>8576.2000000000007</v>
      </c>
      <c r="G146" s="2">
        <f t="shared" si="5"/>
        <v>34304.800000000003</v>
      </c>
    </row>
    <row r="147" spans="1:7" x14ac:dyDescent="0.25">
      <c r="A147" t="s">
        <v>109</v>
      </c>
      <c r="B147" t="s">
        <v>8</v>
      </c>
      <c r="C147" s="1">
        <v>44681</v>
      </c>
      <c r="D147" s="1">
        <v>44692</v>
      </c>
      <c r="E147">
        <f t="shared" si="6"/>
        <v>11</v>
      </c>
      <c r="F147" s="2">
        <v>150</v>
      </c>
      <c r="G147" s="2">
        <f t="shared" si="5"/>
        <v>1650</v>
      </c>
    </row>
    <row r="148" spans="1:7" x14ac:dyDescent="0.25">
      <c r="A148" t="s">
        <v>38</v>
      </c>
      <c r="B148" t="s">
        <v>8</v>
      </c>
      <c r="C148" s="1">
        <v>44681</v>
      </c>
      <c r="D148" s="1">
        <v>44694</v>
      </c>
      <c r="E148">
        <f t="shared" si="6"/>
        <v>13</v>
      </c>
      <c r="F148" s="2">
        <v>1365</v>
      </c>
      <c r="G148" s="2">
        <f t="shared" si="5"/>
        <v>17745</v>
      </c>
    </row>
    <row r="149" spans="1:7" x14ac:dyDescent="0.25">
      <c r="A149" t="s">
        <v>72</v>
      </c>
      <c r="B149" t="s">
        <v>10</v>
      </c>
      <c r="C149" s="1">
        <v>44681</v>
      </c>
      <c r="D149" s="1">
        <v>44694</v>
      </c>
      <c r="E149">
        <f t="shared" si="6"/>
        <v>13</v>
      </c>
      <c r="F149" s="2">
        <v>53197.85</v>
      </c>
      <c r="G149" s="2">
        <f t="shared" si="5"/>
        <v>691572.04999999993</v>
      </c>
    </row>
    <row r="150" spans="1:7" x14ac:dyDescent="0.25">
      <c r="A150" t="s">
        <v>71</v>
      </c>
      <c r="B150" t="s">
        <v>8</v>
      </c>
      <c r="C150" s="1">
        <v>44682</v>
      </c>
      <c r="D150" s="1">
        <v>44684</v>
      </c>
      <c r="E150">
        <f t="shared" si="6"/>
        <v>2</v>
      </c>
      <c r="F150" s="2">
        <f>2311.93+3027</f>
        <v>5338.93</v>
      </c>
      <c r="G150" s="2">
        <f t="shared" si="5"/>
        <v>10677.86</v>
      </c>
    </row>
    <row r="151" spans="1:7" x14ac:dyDescent="0.25">
      <c r="A151" t="s">
        <v>9</v>
      </c>
      <c r="B151" t="s">
        <v>8</v>
      </c>
      <c r="C151" s="1">
        <v>44682</v>
      </c>
      <c r="D151" s="1">
        <v>44684</v>
      </c>
      <c r="E151">
        <f t="shared" si="6"/>
        <v>2</v>
      </c>
      <c r="F151" s="2">
        <v>4779.68</v>
      </c>
      <c r="G151" s="2">
        <f t="shared" si="5"/>
        <v>9559.36</v>
      </c>
    </row>
    <row r="152" spans="1:7" x14ac:dyDescent="0.25">
      <c r="A152" t="s">
        <v>110</v>
      </c>
      <c r="B152" t="s">
        <v>8</v>
      </c>
      <c r="C152" s="1">
        <v>44684</v>
      </c>
      <c r="D152" s="1">
        <v>44684</v>
      </c>
      <c r="E152">
        <f t="shared" si="6"/>
        <v>0</v>
      </c>
      <c r="F152" s="2">
        <v>3224.7</v>
      </c>
      <c r="G152" s="2">
        <f t="shared" si="5"/>
        <v>0</v>
      </c>
    </row>
    <row r="153" spans="1:7" x14ac:dyDescent="0.25">
      <c r="A153" t="s">
        <v>111</v>
      </c>
      <c r="B153" t="s">
        <v>8</v>
      </c>
      <c r="C153" s="1">
        <v>44712</v>
      </c>
      <c r="D153" s="1">
        <v>44691</v>
      </c>
      <c r="E153">
        <f t="shared" si="6"/>
        <v>-21</v>
      </c>
      <c r="F153" s="2">
        <v>3224.7</v>
      </c>
      <c r="G153" s="2">
        <f t="shared" si="5"/>
        <v>-67718.7</v>
      </c>
    </row>
    <row r="154" spans="1:7" x14ac:dyDescent="0.25">
      <c r="A154" t="s">
        <v>77</v>
      </c>
      <c r="B154" t="s">
        <v>10</v>
      </c>
      <c r="C154" s="1">
        <v>44681</v>
      </c>
      <c r="D154" s="1">
        <v>44694</v>
      </c>
      <c r="E154">
        <f t="shared" si="6"/>
        <v>13</v>
      </c>
      <c r="F154" s="2">
        <v>99.36</v>
      </c>
      <c r="G154" s="2">
        <f t="shared" si="5"/>
        <v>1291.68</v>
      </c>
    </row>
    <row r="155" spans="1:7" x14ac:dyDescent="0.25">
      <c r="A155" t="s">
        <v>107</v>
      </c>
      <c r="B155" t="s">
        <v>8</v>
      </c>
      <c r="C155" s="1">
        <v>44681</v>
      </c>
      <c r="D155" s="1">
        <v>44694</v>
      </c>
      <c r="E155">
        <f t="shared" si="6"/>
        <v>13</v>
      </c>
      <c r="F155" s="2">
        <v>246</v>
      </c>
      <c r="G155" s="2">
        <f t="shared" si="5"/>
        <v>3198</v>
      </c>
    </row>
    <row r="156" spans="1:7" x14ac:dyDescent="0.25">
      <c r="A156" t="s">
        <v>95</v>
      </c>
      <c r="B156" t="s">
        <v>8</v>
      </c>
      <c r="C156" s="1">
        <v>44681</v>
      </c>
      <c r="D156" s="1">
        <v>44694</v>
      </c>
      <c r="E156">
        <f t="shared" si="6"/>
        <v>13</v>
      </c>
      <c r="F156" s="2">
        <f>33.71+151.8</f>
        <v>185.51000000000002</v>
      </c>
      <c r="G156" s="2">
        <f t="shared" si="5"/>
        <v>2411.63</v>
      </c>
    </row>
    <row r="157" spans="1:7" x14ac:dyDescent="0.25">
      <c r="A157" t="s">
        <v>64</v>
      </c>
      <c r="B157" t="s">
        <v>8</v>
      </c>
      <c r="C157" s="1">
        <v>44681</v>
      </c>
      <c r="D157" s="1">
        <v>44694</v>
      </c>
      <c r="E157">
        <f t="shared" si="6"/>
        <v>13</v>
      </c>
      <c r="F157" s="2">
        <v>471.3</v>
      </c>
      <c r="G157" s="2">
        <f t="shared" si="5"/>
        <v>6126.9000000000005</v>
      </c>
    </row>
    <row r="158" spans="1:7" x14ac:dyDescent="0.25">
      <c r="A158" t="s">
        <v>61</v>
      </c>
      <c r="B158" t="s">
        <v>8</v>
      </c>
      <c r="C158" s="1">
        <v>44681</v>
      </c>
      <c r="D158" s="1">
        <v>44694</v>
      </c>
      <c r="E158">
        <f t="shared" si="6"/>
        <v>13</v>
      </c>
      <c r="F158" s="2">
        <v>4201.96</v>
      </c>
      <c r="G158" s="2">
        <f t="shared" si="5"/>
        <v>54625.48</v>
      </c>
    </row>
    <row r="159" spans="1:7" x14ac:dyDescent="0.25">
      <c r="A159" t="s">
        <v>22</v>
      </c>
      <c r="B159" t="s">
        <v>8</v>
      </c>
      <c r="C159" s="1">
        <v>44681</v>
      </c>
      <c r="D159" s="1">
        <v>44706</v>
      </c>
      <c r="E159">
        <f t="shared" si="6"/>
        <v>25</v>
      </c>
      <c r="F159" s="2">
        <v>1070.6400000000001</v>
      </c>
      <c r="G159" s="2">
        <f t="shared" si="5"/>
        <v>26766.000000000004</v>
      </c>
    </row>
    <row r="160" spans="1:7" x14ac:dyDescent="0.25">
      <c r="A160" t="s">
        <v>112</v>
      </c>
      <c r="B160" t="s">
        <v>8</v>
      </c>
      <c r="C160" s="1">
        <v>44712</v>
      </c>
      <c r="D160" s="1">
        <v>44706</v>
      </c>
      <c r="E160">
        <f t="shared" si="6"/>
        <v>-6</v>
      </c>
      <c r="F160" s="2">
        <v>6421.8</v>
      </c>
      <c r="G160" s="2">
        <f t="shared" si="5"/>
        <v>-38530.800000000003</v>
      </c>
    </row>
    <row r="161" spans="1:7" x14ac:dyDescent="0.25">
      <c r="A161" t="s">
        <v>113</v>
      </c>
      <c r="B161" t="s">
        <v>8</v>
      </c>
      <c r="C161" s="1">
        <v>44712</v>
      </c>
      <c r="D161" s="1">
        <v>44706</v>
      </c>
      <c r="E161">
        <f t="shared" si="6"/>
        <v>-6</v>
      </c>
      <c r="F161" s="2">
        <v>6767.56</v>
      </c>
      <c r="G161" s="2">
        <f t="shared" si="5"/>
        <v>-40605.360000000001</v>
      </c>
    </row>
    <row r="162" spans="1:7" x14ac:dyDescent="0.25">
      <c r="A162" t="s">
        <v>114</v>
      </c>
      <c r="B162" t="s">
        <v>8</v>
      </c>
      <c r="C162" s="1">
        <v>44712</v>
      </c>
      <c r="D162" s="1">
        <v>44706</v>
      </c>
      <c r="E162">
        <f t="shared" si="6"/>
        <v>-6</v>
      </c>
      <c r="F162" s="2">
        <v>1147.8900000000001</v>
      </c>
      <c r="G162" s="2">
        <f t="shared" si="5"/>
        <v>-6887.34</v>
      </c>
    </row>
    <row r="163" spans="1:7" x14ac:dyDescent="0.25">
      <c r="A163" t="s">
        <v>115</v>
      </c>
      <c r="B163" t="s">
        <v>8</v>
      </c>
      <c r="C163" s="1">
        <v>44712</v>
      </c>
      <c r="D163" s="1">
        <v>44706</v>
      </c>
      <c r="E163">
        <f t="shared" si="6"/>
        <v>-6</v>
      </c>
      <c r="F163" s="2">
        <v>9514.25</v>
      </c>
      <c r="G163" s="2">
        <f t="shared" si="5"/>
        <v>-57085.5</v>
      </c>
    </row>
    <row r="164" spans="1:7" x14ac:dyDescent="0.25">
      <c r="A164" t="s">
        <v>116</v>
      </c>
      <c r="B164" t="s">
        <v>8</v>
      </c>
      <c r="C164" s="1">
        <v>44712</v>
      </c>
      <c r="D164" s="1">
        <v>44706</v>
      </c>
      <c r="E164">
        <f t="shared" si="6"/>
        <v>-6</v>
      </c>
      <c r="F164" s="2">
        <v>6767.56</v>
      </c>
      <c r="G164" s="2">
        <f t="shared" si="5"/>
        <v>-40605.360000000001</v>
      </c>
    </row>
    <row r="165" spans="1:7" x14ac:dyDescent="0.25">
      <c r="A165" t="s">
        <v>59</v>
      </c>
      <c r="B165" t="s">
        <v>8</v>
      </c>
      <c r="C165" s="1">
        <v>44712</v>
      </c>
      <c r="D165" s="1">
        <v>44712</v>
      </c>
      <c r="E165">
        <f t="shared" si="6"/>
        <v>0</v>
      </c>
      <c r="F165" s="2">
        <v>25353.9</v>
      </c>
      <c r="G165" s="2">
        <f t="shared" si="5"/>
        <v>0</v>
      </c>
    </row>
    <row r="166" spans="1:7" x14ac:dyDescent="0.25">
      <c r="A166" t="s">
        <v>51</v>
      </c>
      <c r="B166" t="s">
        <v>8</v>
      </c>
      <c r="C166" s="1">
        <v>44712</v>
      </c>
      <c r="D166" s="1">
        <v>44712</v>
      </c>
      <c r="E166">
        <f t="shared" si="6"/>
        <v>0</v>
      </c>
      <c r="F166" s="2">
        <v>96183.89</v>
      </c>
      <c r="G166" s="2">
        <f t="shared" si="5"/>
        <v>0</v>
      </c>
    </row>
    <row r="167" spans="1:7" x14ac:dyDescent="0.25">
      <c r="A167" t="s">
        <v>45</v>
      </c>
      <c r="B167" t="s">
        <v>8</v>
      </c>
      <c r="C167" s="1">
        <v>44712</v>
      </c>
      <c r="D167" s="1">
        <v>44712</v>
      </c>
      <c r="E167">
        <f t="shared" si="6"/>
        <v>0</v>
      </c>
      <c r="F167" s="2">
        <v>650</v>
      </c>
      <c r="G167" s="2">
        <f t="shared" si="5"/>
        <v>0</v>
      </c>
    </row>
    <row r="168" spans="1:7" x14ac:dyDescent="0.25">
      <c r="A168" t="s">
        <v>117</v>
      </c>
      <c r="B168" t="s">
        <v>14</v>
      </c>
      <c r="C168" s="1">
        <v>44712</v>
      </c>
      <c r="D168" s="1">
        <v>44712</v>
      </c>
      <c r="E168">
        <f t="shared" si="6"/>
        <v>0</v>
      </c>
      <c r="F168" s="2">
        <v>4653.05</v>
      </c>
      <c r="G168" s="2">
        <f t="shared" si="5"/>
        <v>0</v>
      </c>
    </row>
    <row r="169" spans="1:7" x14ac:dyDescent="0.25">
      <c r="A169" t="s">
        <v>118</v>
      </c>
      <c r="B169" t="s">
        <v>8</v>
      </c>
      <c r="C169" s="1">
        <v>44712</v>
      </c>
      <c r="D169" s="1">
        <v>44712</v>
      </c>
      <c r="E169">
        <f t="shared" si="6"/>
        <v>0</v>
      </c>
      <c r="F169" s="2">
        <v>29227.17</v>
      </c>
      <c r="G169" s="2">
        <f t="shared" si="5"/>
        <v>0</v>
      </c>
    </row>
    <row r="170" spans="1:7" x14ac:dyDescent="0.25">
      <c r="A170" t="s">
        <v>13</v>
      </c>
      <c r="B170" t="s">
        <v>10</v>
      </c>
      <c r="C170" s="1">
        <v>44712</v>
      </c>
      <c r="D170" s="1">
        <v>44712</v>
      </c>
      <c r="E170">
        <f t="shared" si="6"/>
        <v>0</v>
      </c>
      <c r="F170" s="2">
        <v>1295.8900000000001</v>
      </c>
      <c r="G170" s="2">
        <f t="shared" si="5"/>
        <v>0</v>
      </c>
    </row>
    <row r="171" spans="1:7" x14ac:dyDescent="0.25">
      <c r="A171" t="s">
        <v>73</v>
      </c>
      <c r="B171" t="s">
        <v>10</v>
      </c>
      <c r="C171" s="1">
        <v>44712</v>
      </c>
      <c r="D171" s="1">
        <v>44712</v>
      </c>
      <c r="E171">
        <f t="shared" si="6"/>
        <v>0</v>
      </c>
      <c r="F171" s="2">
        <v>165.05</v>
      </c>
      <c r="G171" s="2">
        <f t="shared" si="5"/>
        <v>0</v>
      </c>
    </row>
    <row r="172" spans="1:7" x14ac:dyDescent="0.25">
      <c r="A172" t="s">
        <v>15</v>
      </c>
      <c r="B172" t="s">
        <v>10</v>
      </c>
      <c r="C172" s="1">
        <v>44712</v>
      </c>
      <c r="D172" s="1">
        <v>44712</v>
      </c>
      <c r="E172">
        <f t="shared" si="6"/>
        <v>0</v>
      </c>
      <c r="F172" s="2">
        <v>6014</v>
      </c>
      <c r="G172" s="2">
        <f t="shared" si="5"/>
        <v>0</v>
      </c>
    </row>
    <row r="173" spans="1:7" x14ac:dyDescent="0.25">
      <c r="A173" t="s">
        <v>84</v>
      </c>
      <c r="B173" t="s">
        <v>10</v>
      </c>
      <c r="C173" s="1">
        <v>44712</v>
      </c>
      <c r="D173" s="1">
        <v>44712</v>
      </c>
      <c r="E173">
        <f t="shared" si="6"/>
        <v>0</v>
      </c>
      <c r="F173" s="2">
        <v>4638.71</v>
      </c>
      <c r="G173" s="2">
        <f t="shared" si="5"/>
        <v>0</v>
      </c>
    </row>
    <row r="174" spans="1:7" x14ac:dyDescent="0.25">
      <c r="A174" t="s">
        <v>19</v>
      </c>
      <c r="B174" t="s">
        <v>10</v>
      </c>
      <c r="C174" s="1">
        <v>44712</v>
      </c>
      <c r="D174" s="1">
        <v>44712</v>
      </c>
      <c r="E174">
        <f t="shared" si="6"/>
        <v>0</v>
      </c>
      <c r="F174" s="2">
        <v>475</v>
      </c>
      <c r="G174" s="2">
        <f t="shared" si="5"/>
        <v>0</v>
      </c>
    </row>
    <row r="175" spans="1:7" x14ac:dyDescent="0.25">
      <c r="A175" t="s">
        <v>119</v>
      </c>
      <c r="B175" t="s">
        <v>14</v>
      </c>
      <c r="C175" s="1">
        <v>44712</v>
      </c>
      <c r="D175" s="1">
        <v>44712</v>
      </c>
      <c r="E175">
        <f t="shared" si="6"/>
        <v>0</v>
      </c>
      <c r="F175" s="2">
        <v>115</v>
      </c>
      <c r="G175" s="2">
        <f t="shared" si="5"/>
        <v>0</v>
      </c>
    </row>
    <row r="176" spans="1:7" x14ac:dyDescent="0.25">
      <c r="A176" t="s">
        <v>27</v>
      </c>
      <c r="B176" t="s">
        <v>14</v>
      </c>
      <c r="C176" s="1">
        <v>44712</v>
      </c>
      <c r="D176" s="1">
        <v>44712</v>
      </c>
      <c r="E176">
        <f t="shared" si="6"/>
        <v>0</v>
      </c>
      <c r="F176" s="2">
        <v>33750.21</v>
      </c>
      <c r="G176" s="2">
        <f t="shared" si="5"/>
        <v>0</v>
      </c>
    </row>
    <row r="177" spans="1:7" x14ac:dyDescent="0.25">
      <c r="A177" t="s">
        <v>28</v>
      </c>
      <c r="B177" t="s">
        <v>8</v>
      </c>
      <c r="C177" s="1">
        <v>44712</v>
      </c>
      <c r="D177" s="1">
        <v>44712</v>
      </c>
      <c r="E177">
        <f t="shared" si="6"/>
        <v>0</v>
      </c>
      <c r="F177" s="2">
        <v>18601.900000000001</v>
      </c>
      <c r="G177" s="2">
        <f t="shared" si="5"/>
        <v>0</v>
      </c>
    </row>
    <row r="178" spans="1:7" x14ac:dyDescent="0.25">
      <c r="A178" t="s">
        <v>29</v>
      </c>
      <c r="B178" t="s">
        <v>8</v>
      </c>
      <c r="C178" s="1">
        <v>44712</v>
      </c>
      <c r="D178" s="1">
        <v>44712</v>
      </c>
      <c r="E178">
        <f t="shared" si="6"/>
        <v>0</v>
      </c>
      <c r="F178" s="2">
        <v>10031</v>
      </c>
      <c r="G178" s="2">
        <f t="shared" si="5"/>
        <v>0</v>
      </c>
    </row>
    <row r="179" spans="1:7" x14ac:dyDescent="0.25">
      <c r="A179" t="s">
        <v>57</v>
      </c>
      <c r="B179" t="s">
        <v>8</v>
      </c>
      <c r="C179" s="1">
        <v>44712</v>
      </c>
      <c r="D179" s="1">
        <v>44712</v>
      </c>
      <c r="E179">
        <f t="shared" si="6"/>
        <v>0</v>
      </c>
      <c r="F179" s="2">
        <v>2696</v>
      </c>
      <c r="G179" s="2">
        <f t="shared" si="5"/>
        <v>0</v>
      </c>
    </row>
    <row r="180" spans="1:7" x14ac:dyDescent="0.25">
      <c r="A180" t="s">
        <v>91</v>
      </c>
      <c r="B180" t="s">
        <v>8</v>
      </c>
      <c r="C180" s="1">
        <v>44712</v>
      </c>
      <c r="D180" s="1">
        <v>44712</v>
      </c>
      <c r="E180">
        <f t="shared" si="6"/>
        <v>0</v>
      </c>
      <c r="F180" s="2">
        <v>325</v>
      </c>
      <c r="G180" s="2">
        <f t="shared" si="5"/>
        <v>0</v>
      </c>
    </row>
    <row r="181" spans="1:7" x14ac:dyDescent="0.25">
      <c r="A181" t="s">
        <v>120</v>
      </c>
      <c r="B181" t="s">
        <v>8</v>
      </c>
      <c r="C181" s="1">
        <v>44712</v>
      </c>
      <c r="D181" s="1">
        <v>44712</v>
      </c>
      <c r="E181">
        <f t="shared" si="6"/>
        <v>0</v>
      </c>
      <c r="F181" s="2">
        <v>12480</v>
      </c>
      <c r="G181" s="2">
        <f t="shared" si="5"/>
        <v>0</v>
      </c>
    </row>
    <row r="182" spans="1:7" x14ac:dyDescent="0.25">
      <c r="A182" t="s">
        <v>121</v>
      </c>
      <c r="B182" t="s">
        <v>8</v>
      </c>
      <c r="C182" s="1">
        <v>44712</v>
      </c>
      <c r="D182" s="1">
        <v>44712</v>
      </c>
      <c r="E182">
        <f t="shared" si="6"/>
        <v>0</v>
      </c>
      <c r="F182" s="2">
        <v>587.4</v>
      </c>
      <c r="G182" s="2">
        <f t="shared" si="5"/>
        <v>0</v>
      </c>
    </row>
    <row r="183" spans="1:7" x14ac:dyDescent="0.25">
      <c r="A183" t="s">
        <v>122</v>
      </c>
      <c r="B183" t="s">
        <v>14</v>
      </c>
      <c r="C183" s="1">
        <v>44712</v>
      </c>
      <c r="D183" s="1">
        <v>44712</v>
      </c>
      <c r="E183">
        <f t="shared" si="6"/>
        <v>0</v>
      </c>
      <c r="F183" s="2">
        <v>435</v>
      </c>
      <c r="G183" s="2">
        <f t="shared" si="5"/>
        <v>0</v>
      </c>
    </row>
    <row r="184" spans="1:7" x14ac:dyDescent="0.25">
      <c r="A184" t="s">
        <v>54</v>
      </c>
      <c r="B184" t="s">
        <v>8</v>
      </c>
      <c r="C184" s="1">
        <v>44712</v>
      </c>
      <c r="D184" s="1">
        <v>44712</v>
      </c>
      <c r="E184">
        <f t="shared" si="6"/>
        <v>0</v>
      </c>
      <c r="F184" s="2">
        <v>690</v>
      </c>
      <c r="G184" s="2">
        <f t="shared" si="5"/>
        <v>0</v>
      </c>
    </row>
    <row r="185" spans="1:7" x14ac:dyDescent="0.25">
      <c r="A185" t="s">
        <v>50</v>
      </c>
      <c r="B185" t="s">
        <v>8</v>
      </c>
      <c r="C185" s="1">
        <v>44712</v>
      </c>
      <c r="D185" s="1">
        <v>44712</v>
      </c>
      <c r="E185">
        <f t="shared" si="6"/>
        <v>0</v>
      </c>
      <c r="F185" s="2">
        <v>1616.75</v>
      </c>
      <c r="G185" s="2">
        <f t="shared" si="5"/>
        <v>0</v>
      </c>
    </row>
    <row r="186" spans="1:7" x14ac:dyDescent="0.25">
      <c r="A186" t="s">
        <v>123</v>
      </c>
      <c r="B186" t="s">
        <v>8</v>
      </c>
      <c r="C186" s="1">
        <v>44712</v>
      </c>
      <c r="D186" s="1">
        <v>44712</v>
      </c>
      <c r="E186">
        <f t="shared" si="6"/>
        <v>0</v>
      </c>
      <c r="F186" s="2">
        <v>1000</v>
      </c>
      <c r="G186" s="2">
        <f t="shared" si="5"/>
        <v>0</v>
      </c>
    </row>
    <row r="187" spans="1:7" x14ac:dyDescent="0.25">
      <c r="A187" t="s">
        <v>124</v>
      </c>
      <c r="B187" t="s">
        <v>8</v>
      </c>
      <c r="C187" s="1">
        <v>44712</v>
      </c>
      <c r="D187" s="1">
        <v>44712</v>
      </c>
      <c r="E187">
        <f t="shared" si="6"/>
        <v>0</v>
      </c>
      <c r="F187" s="2">
        <v>3900</v>
      </c>
      <c r="G187" s="2">
        <f t="shared" si="5"/>
        <v>0</v>
      </c>
    </row>
    <row r="188" spans="1:7" x14ac:dyDescent="0.25">
      <c r="A188" t="s">
        <v>125</v>
      </c>
      <c r="B188" t="s">
        <v>8</v>
      </c>
      <c r="C188" s="1">
        <v>44712</v>
      </c>
      <c r="D188" s="1">
        <v>44712</v>
      </c>
      <c r="E188">
        <f t="shared" si="6"/>
        <v>0</v>
      </c>
      <c r="F188" s="2">
        <v>1950</v>
      </c>
      <c r="G188" s="2">
        <f t="shared" si="5"/>
        <v>0</v>
      </c>
    </row>
    <row r="189" spans="1:7" x14ac:dyDescent="0.25">
      <c r="A189" t="s">
        <v>52</v>
      </c>
      <c r="B189" t="s">
        <v>10</v>
      </c>
      <c r="C189" s="1">
        <v>44712</v>
      </c>
      <c r="D189" s="1">
        <v>44712</v>
      </c>
      <c r="E189">
        <f t="shared" si="6"/>
        <v>0</v>
      </c>
      <c r="F189" s="2">
        <v>113.6</v>
      </c>
      <c r="G189" s="2">
        <f t="shared" si="5"/>
        <v>0</v>
      </c>
    </row>
    <row r="190" spans="1:7" x14ac:dyDescent="0.25">
      <c r="A190" t="s">
        <v>126</v>
      </c>
      <c r="B190" t="s">
        <v>8</v>
      </c>
      <c r="C190" s="1">
        <v>44712</v>
      </c>
      <c r="D190" s="1">
        <v>44712</v>
      </c>
      <c r="E190">
        <f t="shared" si="6"/>
        <v>0</v>
      </c>
      <c r="F190" s="2">
        <v>1961.78</v>
      </c>
      <c r="G190" s="2">
        <f t="shared" si="5"/>
        <v>0</v>
      </c>
    </row>
    <row r="191" spans="1:7" x14ac:dyDescent="0.25">
      <c r="A191" t="s">
        <v>12</v>
      </c>
      <c r="B191" t="s">
        <v>8</v>
      </c>
      <c r="C191" s="1">
        <v>44712</v>
      </c>
      <c r="D191" s="1">
        <v>44712</v>
      </c>
      <c r="E191">
        <f t="shared" si="6"/>
        <v>0</v>
      </c>
      <c r="F191" s="2">
        <v>9188</v>
      </c>
      <c r="G191" s="2">
        <f t="shared" si="5"/>
        <v>0</v>
      </c>
    </row>
    <row r="192" spans="1:7" x14ac:dyDescent="0.25">
      <c r="A192" t="s">
        <v>127</v>
      </c>
      <c r="B192" t="s">
        <v>8</v>
      </c>
      <c r="C192" s="1">
        <v>44712</v>
      </c>
      <c r="D192" s="1">
        <v>44712</v>
      </c>
      <c r="E192">
        <f t="shared" si="6"/>
        <v>0</v>
      </c>
      <c r="F192" s="2">
        <v>277</v>
      </c>
      <c r="G192" s="2">
        <f t="shared" si="5"/>
        <v>0</v>
      </c>
    </row>
    <row r="193" spans="1:7" x14ac:dyDescent="0.25">
      <c r="A193" t="s">
        <v>13</v>
      </c>
      <c r="B193" t="s">
        <v>10</v>
      </c>
      <c r="C193" s="1">
        <v>44712</v>
      </c>
      <c r="D193" s="1">
        <v>44712</v>
      </c>
      <c r="E193">
        <f t="shared" si="6"/>
        <v>0</v>
      </c>
      <c r="F193" s="2">
        <v>6051.64</v>
      </c>
      <c r="G193" s="2">
        <f t="shared" si="5"/>
        <v>0</v>
      </c>
    </row>
    <row r="194" spans="1:7" x14ac:dyDescent="0.25">
      <c r="A194" t="s">
        <v>73</v>
      </c>
      <c r="B194" t="s">
        <v>10</v>
      </c>
      <c r="C194" s="1">
        <v>44712</v>
      </c>
      <c r="D194" s="1">
        <v>44712</v>
      </c>
      <c r="E194">
        <f t="shared" si="6"/>
        <v>0</v>
      </c>
      <c r="F194" s="2">
        <v>6193.14</v>
      </c>
      <c r="G194" s="2">
        <f t="shared" si="5"/>
        <v>0</v>
      </c>
    </row>
    <row r="195" spans="1:7" x14ac:dyDescent="0.25">
      <c r="A195" t="s">
        <v>84</v>
      </c>
      <c r="B195" t="s">
        <v>10</v>
      </c>
      <c r="C195" s="1">
        <v>44712</v>
      </c>
      <c r="D195" s="1">
        <v>44712</v>
      </c>
      <c r="E195">
        <f t="shared" si="6"/>
        <v>0</v>
      </c>
      <c r="F195" s="2">
        <v>1185.67</v>
      </c>
      <c r="G195" s="2">
        <f t="shared" si="5"/>
        <v>0</v>
      </c>
    </row>
    <row r="196" spans="1:7" x14ac:dyDescent="0.25">
      <c r="A196" t="s">
        <v>49</v>
      </c>
      <c r="B196" t="s">
        <v>8</v>
      </c>
      <c r="C196" s="1">
        <v>44712</v>
      </c>
      <c r="D196" s="1">
        <v>44712</v>
      </c>
      <c r="E196">
        <f t="shared" si="6"/>
        <v>0</v>
      </c>
      <c r="F196" s="2">
        <v>28176.12</v>
      </c>
      <c r="G196" s="2">
        <f t="shared" ref="G196:G241" si="7">F196*E196</f>
        <v>0</v>
      </c>
    </row>
    <row r="197" spans="1:7" x14ac:dyDescent="0.25">
      <c r="A197" t="s">
        <v>19</v>
      </c>
      <c r="B197" t="s">
        <v>8</v>
      </c>
      <c r="C197" s="1">
        <v>44712</v>
      </c>
      <c r="D197" s="1">
        <v>44712</v>
      </c>
      <c r="E197">
        <f t="shared" si="6"/>
        <v>0</v>
      </c>
      <c r="F197" s="2">
        <v>499.3</v>
      </c>
      <c r="G197" s="2">
        <f t="shared" si="7"/>
        <v>0</v>
      </c>
    </row>
    <row r="198" spans="1:7" x14ac:dyDescent="0.25">
      <c r="A198" t="s">
        <v>61</v>
      </c>
      <c r="B198" t="s">
        <v>8</v>
      </c>
      <c r="C198" s="1">
        <v>44712</v>
      </c>
      <c r="D198" s="1">
        <v>44712</v>
      </c>
      <c r="E198">
        <f t="shared" si="6"/>
        <v>0</v>
      </c>
      <c r="F198" s="2">
        <v>4622.28</v>
      </c>
      <c r="G198" s="2">
        <f t="shared" si="7"/>
        <v>0</v>
      </c>
    </row>
    <row r="199" spans="1:7" x14ac:dyDescent="0.25">
      <c r="A199" t="s">
        <v>21</v>
      </c>
      <c r="B199" t="s">
        <v>8</v>
      </c>
      <c r="C199" s="1">
        <v>44712</v>
      </c>
      <c r="D199" s="1">
        <v>44712</v>
      </c>
      <c r="E199">
        <f t="shared" si="6"/>
        <v>0</v>
      </c>
      <c r="F199" s="2">
        <v>3850</v>
      </c>
      <c r="G199" s="2">
        <f t="shared" si="7"/>
        <v>0</v>
      </c>
    </row>
    <row r="200" spans="1:7" x14ac:dyDescent="0.25">
      <c r="A200" t="s">
        <v>22</v>
      </c>
      <c r="B200" t="s">
        <v>8</v>
      </c>
      <c r="C200" s="1">
        <v>44712</v>
      </c>
      <c r="D200" s="1">
        <v>44712</v>
      </c>
      <c r="E200">
        <f t="shared" si="6"/>
        <v>0</v>
      </c>
      <c r="F200" s="2">
        <v>170</v>
      </c>
      <c r="G200" s="2">
        <f t="shared" si="7"/>
        <v>0</v>
      </c>
    </row>
    <row r="201" spans="1:7" x14ac:dyDescent="0.25">
      <c r="A201" t="s">
        <v>23</v>
      </c>
      <c r="B201" t="s">
        <v>14</v>
      </c>
      <c r="C201" s="1">
        <v>44712</v>
      </c>
      <c r="D201" s="1">
        <v>44712</v>
      </c>
      <c r="E201">
        <f t="shared" si="6"/>
        <v>0</v>
      </c>
      <c r="F201" s="2">
        <v>1120</v>
      </c>
      <c r="G201" s="2">
        <f t="shared" si="7"/>
        <v>0</v>
      </c>
    </row>
    <row r="202" spans="1:7" x14ac:dyDescent="0.25">
      <c r="A202" t="s">
        <v>88</v>
      </c>
      <c r="B202" t="s">
        <v>8</v>
      </c>
      <c r="C202" s="1">
        <v>44712</v>
      </c>
      <c r="D202" s="1">
        <v>44712</v>
      </c>
      <c r="E202">
        <f t="shared" si="6"/>
        <v>0</v>
      </c>
      <c r="F202" s="2">
        <v>15210.36</v>
      </c>
      <c r="G202" s="2">
        <f t="shared" si="7"/>
        <v>0</v>
      </c>
    </row>
    <row r="203" spans="1:7" x14ac:dyDescent="0.25">
      <c r="A203" t="s">
        <v>24</v>
      </c>
      <c r="B203" t="s">
        <v>14</v>
      </c>
      <c r="C203" s="1">
        <v>44712</v>
      </c>
      <c r="D203" s="1">
        <v>44712</v>
      </c>
      <c r="E203">
        <f t="shared" si="6"/>
        <v>0</v>
      </c>
      <c r="F203" s="2">
        <v>1019.3</v>
      </c>
      <c r="G203" s="2">
        <f t="shared" si="7"/>
        <v>0</v>
      </c>
    </row>
    <row r="204" spans="1:7" x14ac:dyDescent="0.25">
      <c r="A204" t="s">
        <v>26</v>
      </c>
      <c r="B204" t="s">
        <v>8</v>
      </c>
      <c r="C204" s="1">
        <v>44712</v>
      </c>
      <c r="D204" s="1">
        <v>44712</v>
      </c>
      <c r="E204">
        <f t="shared" si="6"/>
        <v>0</v>
      </c>
      <c r="F204" s="2">
        <v>2126.85</v>
      </c>
      <c r="G204" s="2">
        <f t="shared" si="7"/>
        <v>0</v>
      </c>
    </row>
    <row r="205" spans="1:7" x14ac:dyDescent="0.25">
      <c r="A205" t="s">
        <v>27</v>
      </c>
      <c r="B205" t="s">
        <v>14</v>
      </c>
      <c r="C205" s="1">
        <v>44712</v>
      </c>
      <c r="D205" s="1">
        <v>44712</v>
      </c>
      <c r="E205">
        <f t="shared" si="6"/>
        <v>0</v>
      </c>
      <c r="F205" s="2">
        <v>39897.269999999997</v>
      </c>
      <c r="G205" s="2">
        <f t="shared" si="7"/>
        <v>0</v>
      </c>
    </row>
    <row r="206" spans="1:7" x14ac:dyDescent="0.25">
      <c r="A206" t="s">
        <v>75</v>
      </c>
      <c r="B206" t="s">
        <v>8</v>
      </c>
      <c r="C206" s="1">
        <v>44712</v>
      </c>
      <c r="D206" s="1">
        <v>44712</v>
      </c>
      <c r="E206">
        <f t="shared" si="6"/>
        <v>0</v>
      </c>
      <c r="F206" s="2">
        <v>22376.58</v>
      </c>
      <c r="G206" s="2">
        <f t="shared" si="7"/>
        <v>0</v>
      </c>
    </row>
    <row r="207" spans="1:7" x14ac:dyDescent="0.25">
      <c r="A207" t="s">
        <v>60</v>
      </c>
      <c r="B207" t="s">
        <v>14</v>
      </c>
      <c r="C207" s="1">
        <v>44712</v>
      </c>
      <c r="D207" s="1">
        <v>44712</v>
      </c>
      <c r="E207">
        <f t="shared" si="6"/>
        <v>0</v>
      </c>
      <c r="F207" s="2">
        <v>278.3</v>
      </c>
      <c r="G207" s="2">
        <f t="shared" si="7"/>
        <v>0</v>
      </c>
    </row>
    <row r="208" spans="1:7" x14ac:dyDescent="0.25">
      <c r="A208" t="s">
        <v>28</v>
      </c>
      <c r="B208" t="s">
        <v>8</v>
      </c>
      <c r="C208" s="1">
        <v>44712</v>
      </c>
      <c r="D208" s="1">
        <v>44712</v>
      </c>
      <c r="E208">
        <f t="shared" ref="E208:E234" si="8">D208-C208</f>
        <v>0</v>
      </c>
      <c r="F208" s="2">
        <v>4136.82</v>
      </c>
      <c r="G208" s="2">
        <f t="shared" si="7"/>
        <v>0</v>
      </c>
    </row>
    <row r="209" spans="1:7" x14ac:dyDescent="0.25">
      <c r="A209" t="s">
        <v>128</v>
      </c>
      <c r="B209" t="s">
        <v>8</v>
      </c>
      <c r="C209" s="1">
        <v>44712</v>
      </c>
      <c r="D209" s="1">
        <v>44712</v>
      </c>
      <c r="E209">
        <f t="shared" si="8"/>
        <v>0</v>
      </c>
      <c r="F209" s="2">
        <v>204.92</v>
      </c>
      <c r="G209" s="2">
        <f t="shared" si="7"/>
        <v>0</v>
      </c>
    </row>
    <row r="210" spans="1:7" x14ac:dyDescent="0.25">
      <c r="A210" t="s">
        <v>55</v>
      </c>
      <c r="B210" t="s">
        <v>8</v>
      </c>
      <c r="C210" s="1">
        <v>44712</v>
      </c>
      <c r="D210" s="1">
        <v>44712</v>
      </c>
      <c r="E210">
        <f t="shared" si="8"/>
        <v>0</v>
      </c>
      <c r="F210" s="2">
        <v>26781.58</v>
      </c>
      <c r="G210" s="2">
        <f t="shared" si="7"/>
        <v>0</v>
      </c>
    </row>
    <row r="211" spans="1:7" x14ac:dyDescent="0.25">
      <c r="A211" t="s">
        <v>30</v>
      </c>
      <c r="B211" t="s">
        <v>8</v>
      </c>
      <c r="C211" s="1">
        <v>44712</v>
      </c>
      <c r="D211" s="1">
        <v>44712</v>
      </c>
      <c r="E211">
        <f t="shared" si="8"/>
        <v>0</v>
      </c>
      <c r="F211" s="2">
        <v>160</v>
      </c>
      <c r="G211" s="2">
        <f t="shared" si="7"/>
        <v>0</v>
      </c>
    </row>
    <row r="212" spans="1:7" x14ac:dyDescent="0.25">
      <c r="A212" t="s">
        <v>65</v>
      </c>
      <c r="B212" t="s">
        <v>8</v>
      </c>
      <c r="C212" s="1">
        <v>44712</v>
      </c>
      <c r="D212" s="1">
        <v>44712</v>
      </c>
      <c r="E212">
        <f t="shared" si="8"/>
        <v>0</v>
      </c>
      <c r="F212" s="2">
        <v>3333.22</v>
      </c>
      <c r="G212" s="2">
        <f t="shared" si="7"/>
        <v>0</v>
      </c>
    </row>
    <row r="213" spans="1:7" x14ac:dyDescent="0.25">
      <c r="A213" t="s">
        <v>129</v>
      </c>
      <c r="B213" t="s">
        <v>14</v>
      </c>
      <c r="C213" s="1">
        <v>44712</v>
      </c>
      <c r="D213" s="1">
        <v>44712</v>
      </c>
      <c r="E213">
        <f t="shared" si="8"/>
        <v>0</v>
      </c>
      <c r="F213" s="2">
        <v>1750</v>
      </c>
      <c r="G213" s="2">
        <f t="shared" si="7"/>
        <v>0</v>
      </c>
    </row>
    <row r="214" spans="1:7" x14ac:dyDescent="0.25">
      <c r="A214" t="s">
        <v>47</v>
      </c>
      <c r="B214" t="s">
        <v>8</v>
      </c>
      <c r="C214" s="1">
        <v>44712</v>
      </c>
      <c r="D214" s="1">
        <v>44712</v>
      </c>
      <c r="E214">
        <f t="shared" si="8"/>
        <v>0</v>
      </c>
      <c r="F214" s="2">
        <v>10232.86</v>
      </c>
      <c r="G214" s="2">
        <f t="shared" si="7"/>
        <v>0</v>
      </c>
    </row>
    <row r="215" spans="1:7" x14ac:dyDescent="0.25">
      <c r="A215" t="s">
        <v>106</v>
      </c>
      <c r="B215" t="s">
        <v>8</v>
      </c>
      <c r="C215" s="1">
        <v>44712</v>
      </c>
      <c r="D215" s="1">
        <v>44712</v>
      </c>
      <c r="E215">
        <f t="shared" si="8"/>
        <v>0</v>
      </c>
      <c r="F215" s="2">
        <v>817.94</v>
      </c>
      <c r="G215" s="2">
        <f t="shared" si="7"/>
        <v>0</v>
      </c>
    </row>
    <row r="216" spans="1:7" x14ac:dyDescent="0.25">
      <c r="A216" t="s">
        <v>72</v>
      </c>
      <c r="B216" t="s">
        <v>10</v>
      </c>
      <c r="C216" s="1">
        <v>44712</v>
      </c>
      <c r="D216" s="1">
        <v>44712</v>
      </c>
      <c r="E216">
        <f t="shared" si="8"/>
        <v>0</v>
      </c>
      <c r="F216" s="2">
        <v>59997.35</v>
      </c>
      <c r="G216" s="2">
        <f t="shared" si="7"/>
        <v>0</v>
      </c>
    </row>
    <row r="217" spans="1:7" x14ac:dyDescent="0.25">
      <c r="A217" t="s">
        <v>32</v>
      </c>
      <c r="B217" t="s">
        <v>14</v>
      </c>
      <c r="C217" s="1">
        <v>44712</v>
      </c>
      <c r="D217" s="1">
        <v>44712</v>
      </c>
      <c r="E217">
        <f t="shared" si="8"/>
        <v>0</v>
      </c>
      <c r="F217" s="2">
        <v>299.24</v>
      </c>
      <c r="G217" s="2">
        <f t="shared" si="7"/>
        <v>0</v>
      </c>
    </row>
    <row r="218" spans="1:7" x14ac:dyDescent="0.25">
      <c r="A218" t="s">
        <v>96</v>
      </c>
      <c r="B218" t="s">
        <v>14</v>
      </c>
      <c r="C218" s="1">
        <v>44712</v>
      </c>
      <c r="D218" s="1">
        <v>44712</v>
      </c>
      <c r="E218">
        <f t="shared" si="8"/>
        <v>0</v>
      </c>
      <c r="F218" s="2">
        <v>7303.46</v>
      </c>
      <c r="G218" s="2">
        <f t="shared" si="7"/>
        <v>0</v>
      </c>
    </row>
    <row r="219" spans="1:7" x14ac:dyDescent="0.25">
      <c r="A219" t="s">
        <v>130</v>
      </c>
      <c r="B219" t="s">
        <v>8</v>
      </c>
      <c r="C219" s="1">
        <v>44712</v>
      </c>
      <c r="D219" s="1">
        <v>44712</v>
      </c>
      <c r="E219">
        <f t="shared" si="8"/>
        <v>0</v>
      </c>
      <c r="F219" s="2">
        <v>400</v>
      </c>
      <c r="G219" s="2">
        <f t="shared" si="7"/>
        <v>0</v>
      </c>
    </row>
    <row r="220" spans="1:7" x14ac:dyDescent="0.25">
      <c r="A220" t="s">
        <v>62</v>
      </c>
      <c r="B220" t="s">
        <v>8</v>
      </c>
      <c r="C220" s="1">
        <v>44712</v>
      </c>
      <c r="D220" s="1">
        <v>44712</v>
      </c>
      <c r="E220">
        <f t="shared" si="8"/>
        <v>0</v>
      </c>
      <c r="F220" s="2">
        <v>1712.8</v>
      </c>
      <c r="G220" s="2">
        <f t="shared" si="7"/>
        <v>0</v>
      </c>
    </row>
    <row r="221" spans="1:7" x14ac:dyDescent="0.25">
      <c r="A221" t="s">
        <v>33</v>
      </c>
      <c r="B221" t="s">
        <v>8</v>
      </c>
      <c r="C221" s="1">
        <v>44712</v>
      </c>
      <c r="D221" s="1">
        <v>44712</v>
      </c>
      <c r="E221">
        <f t="shared" si="8"/>
        <v>0</v>
      </c>
      <c r="F221" s="2">
        <v>1171.46</v>
      </c>
      <c r="G221" s="2">
        <f t="shared" si="7"/>
        <v>0</v>
      </c>
    </row>
    <row r="222" spans="1:7" x14ac:dyDescent="0.25">
      <c r="A222" t="s">
        <v>34</v>
      </c>
      <c r="B222" t="s">
        <v>8</v>
      </c>
      <c r="C222" s="1">
        <v>44712</v>
      </c>
      <c r="D222" s="1">
        <v>44712</v>
      </c>
      <c r="E222">
        <f t="shared" si="8"/>
        <v>0</v>
      </c>
      <c r="F222" s="2">
        <v>760.9</v>
      </c>
      <c r="G222" s="2">
        <f t="shared" si="7"/>
        <v>0</v>
      </c>
    </row>
    <row r="223" spans="1:7" x14ac:dyDescent="0.25">
      <c r="A223" t="s">
        <v>98</v>
      </c>
      <c r="B223" t="s">
        <v>8</v>
      </c>
      <c r="C223" s="1">
        <v>44712</v>
      </c>
      <c r="D223" s="1">
        <v>44712</v>
      </c>
      <c r="E223">
        <f t="shared" si="8"/>
        <v>0</v>
      </c>
      <c r="F223" s="2">
        <v>400</v>
      </c>
      <c r="G223" s="2">
        <f t="shared" si="7"/>
        <v>0</v>
      </c>
    </row>
    <row r="224" spans="1:7" x14ac:dyDescent="0.25">
      <c r="A224" t="s">
        <v>58</v>
      </c>
      <c r="B224" t="s">
        <v>8</v>
      </c>
      <c r="C224" s="1">
        <v>44712</v>
      </c>
      <c r="D224" s="1">
        <v>44712</v>
      </c>
      <c r="E224">
        <f t="shared" si="8"/>
        <v>0</v>
      </c>
      <c r="F224" s="2">
        <v>378</v>
      </c>
      <c r="G224" s="2">
        <f t="shared" si="7"/>
        <v>0</v>
      </c>
    </row>
    <row r="225" spans="1:7" x14ac:dyDescent="0.25">
      <c r="A225" t="s">
        <v>66</v>
      </c>
      <c r="B225" t="s">
        <v>8</v>
      </c>
      <c r="C225" s="1">
        <v>44712</v>
      </c>
      <c r="D225" s="1">
        <v>44712</v>
      </c>
      <c r="E225">
        <f t="shared" si="8"/>
        <v>0</v>
      </c>
      <c r="F225" s="2">
        <v>250</v>
      </c>
      <c r="G225" s="2">
        <f t="shared" si="7"/>
        <v>0</v>
      </c>
    </row>
    <row r="226" spans="1:7" x14ac:dyDescent="0.25">
      <c r="A226" t="s">
        <v>100</v>
      </c>
      <c r="B226" t="s">
        <v>8</v>
      </c>
      <c r="C226" s="1">
        <v>44712</v>
      </c>
      <c r="D226" s="1">
        <v>44712</v>
      </c>
      <c r="E226">
        <f t="shared" si="8"/>
        <v>0</v>
      </c>
      <c r="F226" s="2">
        <v>84.72</v>
      </c>
      <c r="G226" s="2">
        <f t="shared" si="7"/>
        <v>0</v>
      </c>
    </row>
    <row r="227" spans="1:7" x14ac:dyDescent="0.25">
      <c r="A227" t="s">
        <v>36</v>
      </c>
      <c r="B227" t="s">
        <v>8</v>
      </c>
      <c r="C227" s="1">
        <v>44712</v>
      </c>
      <c r="D227" s="1">
        <v>44712</v>
      </c>
      <c r="E227">
        <f t="shared" si="8"/>
        <v>0</v>
      </c>
      <c r="F227" s="2">
        <v>70</v>
      </c>
      <c r="G227" s="2">
        <f t="shared" si="7"/>
        <v>0</v>
      </c>
    </row>
    <row r="228" spans="1:7" x14ac:dyDescent="0.25">
      <c r="A228" t="s">
        <v>74</v>
      </c>
      <c r="B228" t="s">
        <v>8</v>
      </c>
      <c r="C228" s="1">
        <v>44712</v>
      </c>
      <c r="D228" s="1">
        <v>44712</v>
      </c>
      <c r="E228">
        <f t="shared" si="8"/>
        <v>0</v>
      </c>
      <c r="F228" s="2">
        <v>1787.73</v>
      </c>
      <c r="G228" s="2">
        <f t="shared" si="7"/>
        <v>0</v>
      </c>
    </row>
    <row r="229" spans="1:7" x14ac:dyDescent="0.25">
      <c r="A229" t="s">
        <v>131</v>
      </c>
      <c r="B229" t="s">
        <v>8</v>
      </c>
      <c r="C229" s="1">
        <v>44712</v>
      </c>
      <c r="D229" s="1">
        <v>44712</v>
      </c>
      <c r="E229">
        <f t="shared" si="8"/>
        <v>0</v>
      </c>
      <c r="F229" s="2">
        <v>5473.47</v>
      </c>
      <c r="G229" s="2">
        <f t="shared" si="7"/>
        <v>0</v>
      </c>
    </row>
    <row r="230" spans="1:7" x14ac:dyDescent="0.25">
      <c r="A230" t="s">
        <v>40</v>
      </c>
      <c r="B230" t="s">
        <v>10</v>
      </c>
      <c r="C230" s="1">
        <v>44712</v>
      </c>
      <c r="D230" s="1">
        <v>44712</v>
      </c>
      <c r="E230">
        <f t="shared" si="8"/>
        <v>0</v>
      </c>
      <c r="F230" s="2">
        <v>1364.5</v>
      </c>
      <c r="G230" s="2">
        <f t="shared" si="7"/>
        <v>0</v>
      </c>
    </row>
    <row r="231" spans="1:7" x14ac:dyDescent="0.25">
      <c r="A231" t="s">
        <v>41</v>
      </c>
      <c r="B231" t="s">
        <v>8</v>
      </c>
      <c r="C231" s="1">
        <v>44712</v>
      </c>
      <c r="D231" s="1">
        <v>44712</v>
      </c>
      <c r="E231">
        <f t="shared" si="8"/>
        <v>0</v>
      </c>
      <c r="F231" s="2">
        <v>23</v>
      </c>
      <c r="G231" s="2">
        <f t="shared" si="7"/>
        <v>0</v>
      </c>
    </row>
    <row r="232" spans="1:7" x14ac:dyDescent="0.25">
      <c r="A232" t="s">
        <v>78</v>
      </c>
      <c r="B232" t="s">
        <v>14</v>
      </c>
      <c r="C232" s="1">
        <v>44712</v>
      </c>
      <c r="D232" s="1">
        <v>44712</v>
      </c>
      <c r="E232">
        <f t="shared" si="8"/>
        <v>0</v>
      </c>
      <c r="F232" s="2">
        <v>212.62</v>
      </c>
      <c r="G232" s="2">
        <f t="shared" si="7"/>
        <v>0</v>
      </c>
    </row>
    <row r="233" spans="1:7" x14ac:dyDescent="0.25">
      <c r="A233" t="s">
        <v>71</v>
      </c>
      <c r="B233" t="s">
        <v>8</v>
      </c>
      <c r="C233" s="1">
        <v>44713</v>
      </c>
      <c r="D233" s="1">
        <v>44713</v>
      </c>
      <c r="E233">
        <f t="shared" si="8"/>
        <v>0</v>
      </c>
      <c r="F233" s="2">
        <f>2311.67+3158.67</f>
        <v>5470.34</v>
      </c>
      <c r="G233" s="2">
        <f t="shared" si="7"/>
        <v>0</v>
      </c>
    </row>
    <row r="234" spans="1:7" x14ac:dyDescent="0.25">
      <c r="A234" t="s">
        <v>9</v>
      </c>
      <c r="B234" t="s">
        <v>8</v>
      </c>
      <c r="C234" s="1">
        <v>44713</v>
      </c>
      <c r="D234" s="1">
        <v>44713</v>
      </c>
      <c r="E234">
        <f t="shared" si="8"/>
        <v>0</v>
      </c>
      <c r="F234" s="2">
        <v>4779.68</v>
      </c>
      <c r="G234" s="2">
        <f t="shared" si="7"/>
        <v>0</v>
      </c>
    </row>
    <row r="235" spans="1:7" x14ac:dyDescent="0.25">
      <c r="A235" t="s">
        <v>80</v>
      </c>
      <c r="B235" t="s">
        <v>8</v>
      </c>
      <c r="C235" s="1">
        <v>44713</v>
      </c>
      <c r="D235" s="1">
        <v>44713</v>
      </c>
      <c r="E235">
        <f>D235-C235</f>
        <v>0</v>
      </c>
      <c r="F235" s="2">
        <v>8344.19</v>
      </c>
      <c r="G235" s="2">
        <f t="shared" si="7"/>
        <v>0</v>
      </c>
    </row>
    <row r="236" spans="1:7" x14ac:dyDescent="0.25">
      <c r="A236" t="s">
        <v>132</v>
      </c>
      <c r="B236" t="s">
        <v>8</v>
      </c>
      <c r="C236" s="1">
        <v>44726</v>
      </c>
      <c r="D236" s="1">
        <v>44726</v>
      </c>
      <c r="E236">
        <f>D236-C236</f>
        <v>0</v>
      </c>
      <c r="F236" s="2">
        <v>2030.72</v>
      </c>
      <c r="G236" s="2">
        <f t="shared" si="7"/>
        <v>0</v>
      </c>
    </row>
    <row r="237" spans="1:7" x14ac:dyDescent="0.25">
      <c r="A237" t="s">
        <v>71</v>
      </c>
      <c r="B237" t="s">
        <v>8</v>
      </c>
      <c r="C237" s="1">
        <v>44742</v>
      </c>
      <c r="D237" s="1">
        <v>44741</v>
      </c>
      <c r="E237">
        <f>D237-C237</f>
        <v>-1</v>
      </c>
      <c r="F237" s="2">
        <v>191.5</v>
      </c>
      <c r="G237" s="2">
        <f t="shared" si="7"/>
        <v>-191.5</v>
      </c>
    </row>
    <row r="238" spans="1:7" x14ac:dyDescent="0.25">
      <c r="A238" t="s">
        <v>114</v>
      </c>
      <c r="B238" t="s">
        <v>8</v>
      </c>
      <c r="C238" s="1">
        <v>44742</v>
      </c>
      <c r="D238" s="1">
        <v>44741</v>
      </c>
      <c r="E238">
        <f>D238-C238</f>
        <v>-1</v>
      </c>
      <c r="F238" s="2">
        <v>1147.8900000000001</v>
      </c>
      <c r="G238" s="2">
        <f t="shared" si="7"/>
        <v>-1147.8900000000001</v>
      </c>
    </row>
    <row r="239" spans="1:7" x14ac:dyDescent="0.25">
      <c r="A239" t="s">
        <v>133</v>
      </c>
      <c r="B239" t="s">
        <v>8</v>
      </c>
      <c r="C239" s="1">
        <v>44742</v>
      </c>
      <c r="D239" s="1">
        <v>44741</v>
      </c>
      <c r="E239">
        <f>D239-C239</f>
        <v>-1</v>
      </c>
      <c r="F239" s="2">
        <v>5344.52</v>
      </c>
      <c r="G239" s="2">
        <f t="shared" si="7"/>
        <v>-5344.52</v>
      </c>
    </row>
    <row r="240" spans="1:7" x14ac:dyDescent="0.25">
      <c r="A240" t="s">
        <v>9</v>
      </c>
      <c r="B240" t="s">
        <v>8</v>
      </c>
      <c r="C240" s="1">
        <v>44742</v>
      </c>
      <c r="D240" s="1">
        <v>44742</v>
      </c>
      <c r="E240">
        <f t="shared" ref="E240:E241" si="9">D240-C240</f>
        <v>0</v>
      </c>
      <c r="F240" s="2">
        <v>4779.68</v>
      </c>
      <c r="G240" s="2">
        <f t="shared" si="7"/>
        <v>0</v>
      </c>
    </row>
    <row r="241" spans="1:8" x14ac:dyDescent="0.25">
      <c r="A241" t="s">
        <v>71</v>
      </c>
      <c r="B241" t="s">
        <v>8</v>
      </c>
      <c r="C241" s="1">
        <v>44742</v>
      </c>
      <c r="D241" s="1">
        <v>44742</v>
      </c>
      <c r="E241">
        <f t="shared" si="9"/>
        <v>0</v>
      </c>
      <c r="F241" s="2">
        <v>5470.6</v>
      </c>
      <c r="G241" s="2">
        <f t="shared" si="7"/>
        <v>0</v>
      </c>
    </row>
    <row r="242" spans="1:8" x14ac:dyDescent="0.25">
      <c r="F242" s="2">
        <f>SUM(F3:F241)</f>
        <v>2655550.62</v>
      </c>
      <c r="G242" s="2">
        <f>SUM(G3:G241)</f>
        <v>8840599.6700000037</v>
      </c>
      <c r="H242">
        <f>G242/F242</f>
        <v>3.3291022974361542</v>
      </c>
    </row>
    <row r="243" spans="1:8" x14ac:dyDescent="0.25">
      <c r="G243" t="s">
        <v>134</v>
      </c>
    </row>
    <row r="244" spans="1:8" x14ac:dyDescent="0.25">
      <c r="G244" t="s">
        <v>135</v>
      </c>
    </row>
    <row r="249" spans="1:8" ht="135" x14ac:dyDescent="0.25">
      <c r="B249" s="3" t="s">
        <v>136</v>
      </c>
    </row>
  </sheetData>
  <hyperlinks>
    <hyperlink ref="B249" r:id="rId1" display="http://www.agnochiampoambiente.it/amministrazione-trasparente/" xr:uid="{6FECAAE5-3759-4745-91F6-6AEA4182E875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APRILE-GIUGNO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Rosa Cailotto</dc:creator>
  <cp:lastModifiedBy>Elisabetta Marcolini</cp:lastModifiedBy>
  <dcterms:created xsi:type="dcterms:W3CDTF">2022-10-07T10:31:11Z</dcterms:created>
  <dcterms:modified xsi:type="dcterms:W3CDTF">2022-10-12T09:49:57Z</dcterms:modified>
</cp:coreProperties>
</file>